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 4TO TRIMESTRE\"/>
    </mc:Choice>
  </mc:AlternateContent>
  <xr:revisionPtr revIDLastSave="0" documentId="8_{371DD22C-3FC5-451F-AC0C-E37B86A3D13E}" xr6:coauthVersionLast="40" xr6:coauthVersionMax="40" xr10:uidLastSave="{00000000-0000-0000-0000-000000000000}"/>
  <bookViews>
    <workbookView xWindow="0" yWindow="0" windowWidth="24000" windowHeight="9525" xr2:uid="{00000000-000D-0000-FFFF-FFFF00000000}"/>
  </bookViews>
  <sheets>
    <sheet name="PK" sheetId="1" r:id="rId1"/>
  </sheets>
  <calcPr calcId="181029"/>
</workbook>
</file>

<file path=xl/calcChain.xml><?xml version="1.0" encoding="utf-8"?>
<calcChain xmlns="http://schemas.openxmlformats.org/spreadsheetml/2006/main">
  <c r="K15" i="1" l="1"/>
  <c r="G8" i="1"/>
  <c r="F8" i="1"/>
  <c r="L8" i="1" s="1"/>
  <c r="F6" i="1"/>
  <c r="L6" i="1" s="1"/>
  <c r="L16" i="1"/>
  <c r="L15" i="1"/>
  <c r="L14" i="1"/>
  <c r="L13" i="1"/>
  <c r="L12" i="1"/>
  <c r="L11" i="1"/>
  <c r="L10" i="1"/>
  <c r="L9" i="1"/>
  <c r="L7" i="1"/>
  <c r="L5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L4" i="1"/>
  <c r="K4" i="1"/>
  <c r="E4" i="1"/>
  <c r="K14" i="1"/>
  <c r="K9" i="1"/>
  <c r="M8" i="1"/>
  <c r="K8" i="1"/>
  <c r="K5" i="1"/>
  <c r="M5" i="1"/>
  <c r="M14" i="1"/>
  <c r="M13" i="1"/>
  <c r="M12" i="1"/>
  <c r="M7" i="1"/>
  <c r="M6" i="1"/>
  <c r="M4" i="1"/>
  <c r="K13" i="1"/>
  <c r="K10" i="1"/>
  <c r="K7" i="1"/>
  <c r="K6" i="1"/>
  <c r="M9" i="1"/>
  <c r="M16" i="1"/>
  <c r="K16" i="1"/>
  <c r="M15" i="1"/>
  <c r="M11" i="1"/>
  <c r="K11" i="1"/>
  <c r="K12" i="1"/>
</calcChain>
</file>

<file path=xl/sharedStrings.xml><?xml version="1.0" encoding="utf-8"?>
<sst xmlns="http://schemas.openxmlformats.org/spreadsheetml/2006/main" count="72" uniqueCount="54">
  <si>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</si>
  <si>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</si>
  <si>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</si>
  <si>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</si>
  <si>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</si>
  <si>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</si>
  <si>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</si>
  <si>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</si>
  <si>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</si>
  <si>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</si>
  <si>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</si>
  <si>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</si>
  <si>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</si>
  <si>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</si>
  <si>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</si>
  <si>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</si>
  <si>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</si>
  <si>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R0139</t>
  </si>
  <si>
    <t>COMISIÓN   DE   SALUD   Y   ASISTENCIA   SOCIAL</t>
  </si>
  <si>
    <t>31111-1301</t>
  </si>
  <si>
    <t>COMISIÓN   DE   SEGURIDAD   PÚBLICA   Y   PROTECCIÓN   CIVIL</t>
  </si>
  <si>
    <t>COMISIÓN   DE   EDUCACIÓN</t>
  </si>
  <si>
    <t>COMISIÓN   DE   DESARROLLO   ECONÓMICO  Y COMERCIAL</t>
  </si>
  <si>
    <t>COMISIÓN   DE   ECOLOGÍA   Y   MEDIO   AMBIENTE</t>
  </si>
  <si>
    <t>R0140, R0138</t>
  </si>
  <si>
    <t>COMISIÓN   DE   SERVICIOS   E   INFRAESTRUCTURA   BÁSICA</t>
  </si>
  <si>
    <t xml:space="preserve"> COMISIÓN   DE  CULTURA </t>
  </si>
  <si>
    <t xml:space="preserve">COMISIÓN   DE   DEPORTE   Y   RECREACIÓN  </t>
  </si>
  <si>
    <t xml:space="preserve"> COMISIÓN    MUNICIPAL    URBANO </t>
  </si>
  <si>
    <t>COMISIÓN   DE   TRABAJO   RURAL</t>
  </si>
  <si>
    <t>MANTENIMIENTO DE CALLES, AVENIDAS Y CAMINOS</t>
  </si>
  <si>
    <t>SUPERVISIÓN Y ESTUDIOS DE OBRAS</t>
  </si>
  <si>
    <t>ESTUDIOS Y PROYECTOS</t>
  </si>
  <si>
    <t>ACCIONES TENDIENTES A FORTALECER LAS INSTALACIONES DE SEGURIDAD PUBLICA Y A LA PRVENCION DE DESASTRES NATURALES</t>
  </si>
  <si>
    <t>ACCIONES DE INFRAESTRUCTURA EN PLANTELES DE EDUCACION MEDIA, SUPERIOR Y BASICA, ASI COMO BIBLIOTECAS</t>
  </si>
  <si>
    <t>ACCIONES DE INFRAESTRUCTURA PARA EL CENTRO HISTORICO Y DEL PROGRAMA MI PLAZA</t>
  </si>
  <si>
    <t>ACCIONES TENDIENTES A FORTALECER LAS VIALIDADES IMPORTANTES EN EL MUNICIPIO, CONTINUACION DE OBRAS EN PARQUE XOCHIPILLE, ELECTRIFICACIONES, ENTRE OTRAS</t>
  </si>
  <si>
    <t>OBRAS DE INFRAESTRUCTUTA PARA FOMENTAR EL DESARROLLO DE ACTIVIDADES CULTURALES Y DE RECREACION</t>
  </si>
  <si>
    <t>OBRAS DE INFRAESTRUCTURA DEPORTIVA PARA LA GENERACION DE ACCIONES TENDIENTES A FORLACER EL DESARROLLO ARMONICO DE LOS CELAYENSES</t>
  </si>
  <si>
    <t>OBRAS DE INFRAESTRUCTURA TENDIENTES A FOMENTAR LA MOVILIDAD URBANA DEL MUNICIPIO Y ATENDER LOS DIFERENTES PROGRAMAS TANTO ESTATALES COMO FEDERALES</t>
  </si>
  <si>
    <t xml:space="preserve">PARA GARANTIZAR LA BUENA CALIDAD DE LAS OBRAS ES NECESARIO CONTAR CON LA CONTRATACION DE EXPERTOS EN EL TEMA </t>
  </si>
  <si>
    <t>ACCIONES DE INFRAESTRUCTURA ENCAMINADAS A FORTALECER EL SECTOR SALUDO</t>
  </si>
  <si>
    <t>ACCION TENDIENTE A COADYUVAR EN EL CONTROL DE LA GENERACION DE BASURA Y SU CONFINAMIENTO FINAL</t>
  </si>
  <si>
    <t>DOTAR DE OBRAS Y ACCIONES, PRINCIPALMENTE DE SERVICIOS BASICOS A LAS COMUNIDADES Y SUS ALREDEDORES</t>
  </si>
  <si>
    <t>DAR SOLUCION A LA PROBLEMÁTICA QUE SE GENERA DEBIDO AL DESGASTE DE LOS PAVIMENTOS Y DANDO SOLCUION INMEDIATA</t>
  </si>
  <si>
    <t>GENERACION DE BANCO DE PROYECTOS Y ATENCION LOS QUE SE GENERAN EN  EL PROGRAMA GENERAL DE OBRA, ASI COMO SUS RESPECTIVOS ESTUDIOS</t>
  </si>
  <si>
    <t xml:space="preserve"> R0140</t>
  </si>
  <si>
    <t>R0138</t>
  </si>
  <si>
    <t>R0139 R0138</t>
  </si>
  <si>
    <t>R0139  R0138</t>
  </si>
  <si>
    <t>R0139, R0138</t>
  </si>
  <si>
    <t>Bajo protesta de decir verdad declaramos que los Estados Financieros y sus notas, son razonablemente correctos y son responsabilidad del emisor</t>
  </si>
  <si>
    <t>MUNICIPIO DE CELAYA GUANAJUATO
PROGRAMAS Y PROYECTOS DE INVERSIÓN
DEL 1 DE ENERO AL 31 DE DICIEMBRE DE 2018</t>
  </si>
  <si>
    <t>R0138 R0140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</si>
</sst>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10" fontId="4" fillId="0" borderId="0" xfId="18" applyNumberFormat="1" applyFont="1" applyFill="1" applyProtection="1">
      <protection locked="0"/>
    </xf>
    <xf numFmtId="43" fontId="4" fillId="0" borderId="0" xfId="2" applyFont="1" applyFill="1" applyProtection="1"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0" xfId="9" applyFont="1" applyAlignment="1" applyProtection="1">
      <alignment vertical="top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1" xfId="17" applyFont="1" applyFill="1" applyBorder="1" applyAlignment="1">
      <alignment horizontal="center" vertical="center" wrapText="1"/>
    </xf>
    <xf numFmtId="0" fontId="5" fillId="2" borderId="1" xfId="17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2" applyFont="1" applyFill="1" applyBorder="1" applyAlignment="1">
      <alignment horizontal="left" vertical="center"/>
    </xf>
    <xf numFmtId="0" fontId="5" fillId="2" borderId="4" xfId="12" applyFont="1" applyFill="1" applyBorder="1" applyAlignment="1">
      <alignment horizontal="center" vertical="center"/>
    </xf>
    <xf numFmtId="0" fontId="5" fillId="2" borderId="5" xfId="17" applyFont="1" applyFill="1" applyBorder="1" applyAlignment="1">
      <alignment horizontal="center" vertical="center" wrapText="1"/>
    </xf>
    <xf numFmtId="0" fontId="5" fillId="2" borderId="5" xfId="17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2" applyNumberFormat="1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_141008Reportes Cuadros Institucionales-sectorialesADV" xfId="17" xr:uid="{00000000-0005-0000-0000-000011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28576</xdr:rowOff>
    </xdr:from>
    <xdr:to>
      <xdr:col>0</xdr:col>
      <xdr:colOff>1095375</xdr:colOff>
      <xdr:row>0</xdr:row>
      <xdr:rowOff>409576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3FB7D3-BEB1-4729-A57B-565C7EA0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6"/>
          <a:ext cx="8953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Normal="100" workbookViewId="0">
      <selection activeCell="B10" sqref="B10"/>
    </sheetView>
  </sheetViews>
  <sheetFormatPr baseColWidth="10" defaultRowHeight="11.25" x14ac:dyDescent="0.2"/>
  <cols>
    <col min="1" max="1" width="28.6640625" style="2" bestFit="1" customWidth="1"/>
    <col min="2" max="2" width="55" style="2" bestFit="1" customWidth="1"/>
    <col min="3" max="3" width="151" style="2" customWidth="1"/>
    <col min="4" max="4" width="15.5" style="7" bestFit="1" customWidth="1"/>
    <col min="5" max="5" width="15" style="2" bestFit="1" customWidth="1"/>
    <col min="6" max="7" width="14.83203125" style="2" customWidth="1"/>
    <col min="8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9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12.75" customHeight="1" x14ac:dyDescent="0.2">
      <c r="A2" s="10"/>
      <c r="B2" s="11"/>
      <c r="C2" s="11"/>
      <c r="D2" s="11"/>
      <c r="E2" s="12"/>
      <c r="F2" s="13" t="s">
        <v>2</v>
      </c>
      <c r="G2" s="14"/>
      <c r="H2" s="12"/>
      <c r="I2" s="13" t="s">
        <v>8</v>
      </c>
      <c r="J2" s="14"/>
      <c r="K2" s="15" t="s">
        <v>15</v>
      </c>
      <c r="L2" s="14"/>
      <c r="M2" s="16" t="s">
        <v>14</v>
      </c>
      <c r="N2" s="17"/>
    </row>
    <row r="3" spans="1:14" s="1" customFormat="1" ht="21.95" customHeight="1" x14ac:dyDescent="0.2">
      <c r="A3" s="18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3" t="s">
        <v>17</v>
      </c>
      <c r="B4" s="3" t="s">
        <v>18</v>
      </c>
      <c r="C4" s="3" t="s">
        <v>41</v>
      </c>
      <c r="D4" s="6" t="s">
        <v>19</v>
      </c>
      <c r="E4" s="5">
        <f>6000000-340293.61</f>
        <v>5659706.3899999997</v>
      </c>
      <c r="F4" s="5">
        <v>5325276</v>
      </c>
      <c r="G4" s="5">
        <v>5325276</v>
      </c>
      <c r="H4" s="3">
        <v>1</v>
      </c>
      <c r="I4" s="2">
        <v>1</v>
      </c>
      <c r="J4" s="3">
        <v>1</v>
      </c>
      <c r="K4" s="4">
        <f>G4/E4</f>
        <v>0.94091029340481391</v>
      </c>
      <c r="L4" s="4">
        <f>G4/F4</f>
        <v>1</v>
      </c>
      <c r="M4" s="4">
        <f t="shared" ref="M4:M16" si="0">J4/H4</f>
        <v>1</v>
      </c>
      <c r="N4" s="4">
        <f>J4/I4</f>
        <v>1</v>
      </c>
    </row>
    <row r="5" spans="1:14" x14ac:dyDescent="0.2">
      <c r="A5" s="3" t="s">
        <v>24</v>
      </c>
      <c r="B5" s="3" t="s">
        <v>20</v>
      </c>
      <c r="C5" s="3" t="s">
        <v>33</v>
      </c>
      <c r="D5" s="6" t="s">
        <v>19</v>
      </c>
      <c r="E5" s="5">
        <v>6900000</v>
      </c>
      <c r="F5" s="5">
        <v>650000</v>
      </c>
      <c r="G5" s="5">
        <v>584620.43000000005</v>
      </c>
      <c r="H5" s="3">
        <v>4</v>
      </c>
      <c r="I5" s="2">
        <v>1</v>
      </c>
      <c r="J5" s="3">
        <v>1</v>
      </c>
      <c r="K5" s="4">
        <f>G5/E5</f>
        <v>8.4727598550724648E-2</v>
      </c>
      <c r="L5" s="4">
        <f t="shared" ref="L5:L16" si="1">G5/F5</f>
        <v>0.89941604615384618</v>
      </c>
      <c r="M5" s="4">
        <f>J5/H5</f>
        <v>0.25</v>
      </c>
      <c r="N5" s="4">
        <f t="shared" ref="N5:N16" si="2">J5/I5</f>
        <v>1</v>
      </c>
    </row>
    <row r="6" spans="1:14" x14ac:dyDescent="0.2">
      <c r="A6" s="3" t="s">
        <v>49</v>
      </c>
      <c r="B6" s="3" t="s">
        <v>21</v>
      </c>
      <c r="C6" s="3" t="s">
        <v>34</v>
      </c>
      <c r="D6" s="6" t="s">
        <v>19</v>
      </c>
      <c r="E6" s="5">
        <v>11385108.470000001</v>
      </c>
      <c r="F6" s="5">
        <f>10871513.25+50000+0.03</f>
        <v>10921513.279999999</v>
      </c>
      <c r="G6" s="5">
        <v>10921513.279999999</v>
      </c>
      <c r="H6" s="3">
        <v>13</v>
      </c>
      <c r="I6" s="2">
        <v>21</v>
      </c>
      <c r="J6" s="3">
        <v>21</v>
      </c>
      <c r="K6" s="4">
        <f>G6/E6</f>
        <v>0.95928056450040999</v>
      </c>
      <c r="L6" s="4">
        <f t="shared" si="1"/>
        <v>1</v>
      </c>
      <c r="M6" s="4">
        <f t="shared" si="0"/>
        <v>1.6153846153846154</v>
      </c>
      <c r="N6" s="4">
        <f t="shared" si="2"/>
        <v>1</v>
      </c>
    </row>
    <row r="7" spans="1:14" x14ac:dyDescent="0.2">
      <c r="A7" s="3" t="s">
        <v>46</v>
      </c>
      <c r="B7" s="3" t="s">
        <v>22</v>
      </c>
      <c r="C7" s="3" t="s">
        <v>35</v>
      </c>
      <c r="D7" s="6" t="s">
        <v>19</v>
      </c>
      <c r="E7" s="5">
        <v>2000000</v>
      </c>
      <c r="F7" s="5">
        <v>2000000</v>
      </c>
      <c r="G7" s="5">
        <v>2000000</v>
      </c>
      <c r="H7" s="3">
        <v>1</v>
      </c>
      <c r="I7" s="2">
        <v>1</v>
      </c>
      <c r="J7" s="3">
        <v>1</v>
      </c>
      <c r="K7" s="4">
        <f t="shared" ref="K7:K15" si="3">G7/E7</f>
        <v>1</v>
      </c>
      <c r="L7" s="4">
        <f t="shared" si="1"/>
        <v>1</v>
      </c>
      <c r="M7" s="4">
        <f t="shared" si="0"/>
        <v>1</v>
      </c>
      <c r="N7" s="4">
        <f t="shared" si="2"/>
        <v>1</v>
      </c>
    </row>
    <row r="8" spans="1:14" x14ac:dyDescent="0.2">
      <c r="A8" s="3" t="s">
        <v>53</v>
      </c>
      <c r="B8" s="3" t="s">
        <v>23</v>
      </c>
      <c r="C8" s="3" t="s">
        <v>42</v>
      </c>
      <c r="D8" s="6" t="s">
        <v>19</v>
      </c>
      <c r="E8" s="5">
        <v>6646355.5800000001</v>
      </c>
      <c r="F8" s="5">
        <f>500000+1995415.39</f>
        <v>2495415.3899999997</v>
      </c>
      <c r="G8" s="5">
        <f>2495415.39-23903.54</f>
        <v>2471511.85</v>
      </c>
      <c r="H8" s="3">
        <v>4</v>
      </c>
      <c r="I8" s="2">
        <v>2</v>
      </c>
      <c r="J8" s="3">
        <v>2</v>
      </c>
      <c r="K8" s="4">
        <f>G8/E8</f>
        <v>0.37185970871573504</v>
      </c>
      <c r="L8" s="4">
        <f t="shared" si="1"/>
        <v>0.99042101764067436</v>
      </c>
      <c r="M8" s="4">
        <f t="shared" si="0"/>
        <v>0.5</v>
      </c>
      <c r="N8" s="4">
        <f t="shared" si="2"/>
        <v>1</v>
      </c>
    </row>
    <row r="9" spans="1:14" x14ac:dyDescent="0.2">
      <c r="A9" s="3" t="s">
        <v>24</v>
      </c>
      <c r="B9" s="3" t="s">
        <v>25</v>
      </c>
      <c r="C9" s="3" t="s">
        <v>36</v>
      </c>
      <c r="D9" s="6" t="s">
        <v>19</v>
      </c>
      <c r="E9" s="5">
        <v>112056776.48999999</v>
      </c>
      <c r="F9" s="5">
        <v>88716360.540000007</v>
      </c>
      <c r="G9" s="5">
        <v>73552027.120000005</v>
      </c>
      <c r="H9" s="3">
        <v>21</v>
      </c>
      <c r="I9" s="2">
        <v>17</v>
      </c>
      <c r="J9" s="3">
        <v>14</v>
      </c>
      <c r="K9" s="4">
        <f>G9/E9</f>
        <v>0.65638178630422972</v>
      </c>
      <c r="L9" s="4">
        <f t="shared" si="1"/>
        <v>0.82906948247541357</v>
      </c>
      <c r="M9" s="4">
        <f t="shared" si="0"/>
        <v>0.66666666666666663</v>
      </c>
      <c r="N9" s="4">
        <f t="shared" si="2"/>
        <v>0.82352941176470584</v>
      </c>
    </row>
    <row r="10" spans="1:14" x14ac:dyDescent="0.2">
      <c r="A10" s="3" t="s">
        <v>24</v>
      </c>
      <c r="B10" s="3" t="s">
        <v>26</v>
      </c>
      <c r="C10" s="3" t="s">
        <v>37</v>
      </c>
      <c r="D10" s="6" t="s">
        <v>19</v>
      </c>
      <c r="E10" s="5">
        <v>3000000</v>
      </c>
      <c r="F10" s="5">
        <v>1475000</v>
      </c>
      <c r="G10" s="5">
        <v>975000</v>
      </c>
      <c r="H10" s="3">
        <v>3</v>
      </c>
      <c r="I10" s="2">
        <v>4</v>
      </c>
      <c r="J10" s="3">
        <v>3</v>
      </c>
      <c r="K10" s="4">
        <f t="shared" si="3"/>
        <v>0.32500000000000001</v>
      </c>
      <c r="L10" s="4">
        <f t="shared" si="1"/>
        <v>0.66101694915254239</v>
      </c>
      <c r="M10" s="4">
        <v>0</v>
      </c>
      <c r="N10" s="4">
        <f t="shared" si="2"/>
        <v>0.75</v>
      </c>
    </row>
    <row r="11" spans="1:14" x14ac:dyDescent="0.2">
      <c r="A11" s="3" t="s">
        <v>24</v>
      </c>
      <c r="B11" s="3" t="s">
        <v>27</v>
      </c>
      <c r="C11" s="3" t="s">
        <v>38</v>
      </c>
      <c r="D11" s="6" t="s">
        <v>19</v>
      </c>
      <c r="E11" s="5">
        <v>3474924.3</v>
      </c>
      <c r="F11" s="5">
        <v>5320790.28</v>
      </c>
      <c r="G11" s="5">
        <v>3363956.26</v>
      </c>
      <c r="H11" s="3">
        <v>9</v>
      </c>
      <c r="I11" s="2">
        <v>12</v>
      </c>
      <c r="J11" s="3">
        <v>8</v>
      </c>
      <c r="K11" s="4">
        <f>G11/E11</f>
        <v>0.96806605542457425</v>
      </c>
      <c r="L11" s="4">
        <f t="shared" si="1"/>
        <v>0.63222868840453517</v>
      </c>
      <c r="M11" s="4">
        <f t="shared" si="0"/>
        <v>0.88888888888888884</v>
      </c>
      <c r="N11" s="4">
        <f t="shared" si="2"/>
        <v>0.66666666666666663</v>
      </c>
    </row>
    <row r="12" spans="1:14" x14ac:dyDescent="0.2">
      <c r="A12" s="3" t="s">
        <v>50</v>
      </c>
      <c r="B12" s="3" t="s">
        <v>28</v>
      </c>
      <c r="C12" s="3" t="s">
        <v>39</v>
      </c>
      <c r="D12" s="6" t="s">
        <v>19</v>
      </c>
      <c r="E12" s="5">
        <v>9600684.6400000006</v>
      </c>
      <c r="F12" s="5">
        <v>13725745.23</v>
      </c>
      <c r="G12" s="5">
        <v>12538786.59</v>
      </c>
      <c r="H12" s="3">
        <v>12</v>
      </c>
      <c r="I12" s="2">
        <v>46</v>
      </c>
      <c r="J12" s="3">
        <v>44</v>
      </c>
      <c r="K12" s="4">
        <f t="shared" si="3"/>
        <v>1.3060304613859288</v>
      </c>
      <c r="L12" s="4">
        <f t="shared" si="1"/>
        <v>0.91352319162928242</v>
      </c>
      <c r="M12" s="4">
        <f t="shared" si="0"/>
        <v>3.6666666666666665</v>
      </c>
      <c r="N12" s="4">
        <f t="shared" si="2"/>
        <v>0.95652173913043481</v>
      </c>
    </row>
    <row r="13" spans="1:14" x14ac:dyDescent="0.2">
      <c r="A13" s="3" t="s">
        <v>48</v>
      </c>
      <c r="B13" s="3" t="s">
        <v>29</v>
      </c>
      <c r="C13" s="3" t="s">
        <v>43</v>
      </c>
      <c r="D13" s="6" t="s">
        <v>19</v>
      </c>
      <c r="E13" s="5">
        <v>52760813.880000003</v>
      </c>
      <c r="F13" s="5">
        <v>55335810</v>
      </c>
      <c r="G13" s="5">
        <v>54269170.270000003</v>
      </c>
      <c r="H13" s="3">
        <v>71</v>
      </c>
      <c r="I13" s="2">
        <v>103</v>
      </c>
      <c r="J13" s="3">
        <v>100</v>
      </c>
      <c r="K13" s="4">
        <f t="shared" si="3"/>
        <v>1.028588573205687</v>
      </c>
      <c r="L13" s="4">
        <f t="shared" si="1"/>
        <v>0.9807242411378817</v>
      </c>
      <c r="M13" s="4">
        <f t="shared" si="0"/>
        <v>1.408450704225352</v>
      </c>
      <c r="N13" s="4">
        <f t="shared" si="2"/>
        <v>0.970873786407767</v>
      </c>
    </row>
    <row r="14" spans="1:14" x14ac:dyDescent="0.2">
      <c r="A14" s="3" t="s">
        <v>47</v>
      </c>
      <c r="B14" s="3" t="s">
        <v>30</v>
      </c>
      <c r="C14" s="3" t="s">
        <v>44</v>
      </c>
      <c r="D14" s="6" t="s">
        <v>19</v>
      </c>
      <c r="E14" s="5">
        <v>1660542.32</v>
      </c>
      <c r="F14" s="5">
        <v>3961099.67</v>
      </c>
      <c r="G14" s="5">
        <v>3529429.63</v>
      </c>
      <c r="H14" s="3">
        <v>1</v>
      </c>
      <c r="I14" s="2">
        <v>4</v>
      </c>
      <c r="J14" s="3">
        <v>2</v>
      </c>
      <c r="K14" s="4">
        <f t="shared" si="3"/>
        <v>2.125468039863025</v>
      </c>
      <c r="L14" s="4">
        <f t="shared" si="1"/>
        <v>0.8910226765387097</v>
      </c>
      <c r="M14" s="4">
        <f t="shared" si="0"/>
        <v>2</v>
      </c>
      <c r="N14" s="4">
        <f t="shared" si="2"/>
        <v>0.5</v>
      </c>
    </row>
    <row r="15" spans="1:14" x14ac:dyDescent="0.2">
      <c r="A15" s="3" t="s">
        <v>47</v>
      </c>
      <c r="B15" s="3" t="s">
        <v>31</v>
      </c>
      <c r="C15" s="3" t="s">
        <v>40</v>
      </c>
      <c r="D15" s="6" t="s">
        <v>19</v>
      </c>
      <c r="E15" s="5">
        <v>704134.72</v>
      </c>
      <c r="F15" s="5">
        <v>991399.37</v>
      </c>
      <c r="G15" s="5">
        <v>895438.89</v>
      </c>
      <c r="H15" s="3">
        <v>3</v>
      </c>
      <c r="I15" s="2">
        <v>4</v>
      </c>
      <c r="J15" s="3">
        <v>2</v>
      </c>
      <c r="K15" s="4">
        <f t="shared" si="3"/>
        <v>1.2716868868502891</v>
      </c>
      <c r="L15" s="4">
        <f t="shared" si="1"/>
        <v>0.90320703956065662</v>
      </c>
      <c r="M15" s="4">
        <f t="shared" si="0"/>
        <v>0.66666666666666663</v>
      </c>
      <c r="N15" s="4">
        <f t="shared" si="2"/>
        <v>0.5</v>
      </c>
    </row>
    <row r="16" spans="1:14" x14ac:dyDescent="0.2">
      <c r="A16" s="3" t="s">
        <v>47</v>
      </c>
      <c r="B16" s="3" t="s">
        <v>32</v>
      </c>
      <c r="C16" s="3" t="s">
        <v>45</v>
      </c>
      <c r="D16" s="6" t="s">
        <v>19</v>
      </c>
      <c r="E16" s="5">
        <v>7250000</v>
      </c>
      <c r="F16" s="5">
        <v>7250000</v>
      </c>
      <c r="G16" s="5">
        <v>4208256.9000000004</v>
      </c>
      <c r="H16" s="3">
        <v>46</v>
      </c>
      <c r="I16" s="2">
        <v>22</v>
      </c>
      <c r="J16" s="3">
        <v>8</v>
      </c>
      <c r="K16" s="4">
        <f>G16/E16</f>
        <v>0.58044922758620698</v>
      </c>
      <c r="L16" s="4">
        <f t="shared" si="1"/>
        <v>0.58044922758620698</v>
      </c>
      <c r="M16" s="4">
        <f t="shared" si="0"/>
        <v>0.17391304347826086</v>
      </c>
      <c r="N16" s="4">
        <f t="shared" si="2"/>
        <v>0.36363636363636365</v>
      </c>
    </row>
    <row r="20" spans="1:1" x14ac:dyDescent="0.2">
      <c r="A20" s="8" t="s">
        <v>51</v>
      </c>
    </row>
  </sheetData>
  <sheetProtection password="E841" sheet="1" formatCells="0" formatColumns="0" formatRows="0" insertRows="0" deleteRows="0" autoFilter="0"/>
  <mergeCells count="1">
    <mergeCell ref="A1:N1"/>
  </mergeCells>
  <dataValidations disablePrompts="1" count="6">
    <dataValidation allowBlank="1" showInputMessage="1" showErrorMessage="1" prompt="Valor absoluto y/o relativo que registren los indicadores con relación a su meta anual correspondiente al programa, proyecto o actividad que se trate. (DOF 9-dic-09)" sqref="K2" xr:uid="{00000000-0002-0000-0000-000000000000}"/>
    <dataValidation allowBlank="1" showInputMessage="1" showErrorMessage="1" prompt="Clave asignada al programa/proyecto" sqref="A2:A3" xr:uid="{00000000-0002-0000-0000-000001000000}"/>
    <dataValidation allowBlank="1" showInputMessage="1" showErrorMessage="1" prompt="Nombre genérico del programa/proyecto." sqref="B2:B3" xr:uid="{00000000-0002-0000-0000-000002000000}"/>
    <dataValidation allowBlank="1" showInputMessage="1" showErrorMessage="1" prompt="Describir el programa/proyecto." sqref="C2:C3" xr:uid="{00000000-0002-0000-0000-000003000000}"/>
    <dataValidation allowBlank="1" showInputMessage="1" showErrorMessage="1" prompt="Indicar la dependencia/entidad responsable del programa/proyecto." sqref="D2:D3" xr:uid="{00000000-0002-0000-0000-000004000000}"/>
    <dataValidation allowBlank="1" showInputMessage="1" showErrorMessage="1" prompt="Valor absoluto y relativo que registre el cumplimiento de logros u objetivos con respecto a los originalmente programados." sqref="M2" xr:uid="{00000000-0002-0000-0000-000005000000}"/>
  </dataValidation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2018-12-13T17:12:16Z</cp:lastPrinted>
  <dcterms:created xsi:type="dcterms:W3CDTF">2014-10-22T05:35:08Z</dcterms:created>
  <dcterms:modified xsi:type="dcterms:W3CDTF">2019-01-30T21:27:46Z</dcterms:modified>
</cp:coreProperties>
</file>