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ESUPUESTO Y CUENTA PUBLICA\PAVER\PPTO FINAL DESCENTRALIZADOS 09.01.2018\"/>
    </mc:Choice>
  </mc:AlternateContent>
  <bookViews>
    <workbookView xWindow="0" yWindow="0" windowWidth="24000" windowHeight="9645" activeTab="9"/>
  </bookViews>
  <sheets>
    <sheet name="INGRESOS " sheetId="15" r:id="rId1"/>
    <sheet name="PLANTILLA EGRESOS" sheetId="14" r:id="rId2"/>
    <sheet name="COG" sheetId="6" r:id="rId3"/>
    <sheet name="6" sheetId="8" r:id="rId4"/>
    <sheet name="8" sheetId="9" r:id="rId5"/>
    <sheet name="12" sheetId="10" r:id="rId6"/>
    <sheet name="15" sheetId="11" r:id="rId7"/>
    <sheet name="16" sheetId="12" r:id="rId8"/>
    <sheet name="18" sheetId="13" r:id="rId9"/>
    <sheet name="Hoja3" sheetId="16" r:id="rId10"/>
  </sheets>
  <externalReferences>
    <externalReference r:id="rId11"/>
    <externalReference r:id="rId12"/>
  </externalReferences>
  <definedNames>
    <definedName name="_xlnm._FilterDatabase" localSheetId="3" hidden="1">'6'!$A$5:$C$142</definedName>
    <definedName name="_xlnm._FilterDatabase" localSheetId="2" hidden="1">COG!$A$3:$C$413</definedName>
    <definedName name="_xlnm._FilterDatabase" localSheetId="9" hidden="1">Hoja3!$A$3:$C$198</definedName>
    <definedName name="_xlnm._FilterDatabase" localSheetId="1" hidden="1">'PLANTILLA EGRESOS'!$A$3:$D$754</definedName>
    <definedName name="_ftn1" localSheetId="5">[1]Ingresos!#REF!</definedName>
    <definedName name="_ftn1" localSheetId="6">[1]Ingresos!#REF!</definedName>
    <definedName name="_ftn1" localSheetId="3">[1]Ingresos!#REF!</definedName>
    <definedName name="_ftn1" localSheetId="4">[1]Ingresos!#REF!</definedName>
    <definedName name="_ftn1" localSheetId="2">[1]Ingresos!#REF!</definedName>
    <definedName name="_ftn1">#REF!</definedName>
    <definedName name="_ftn2" localSheetId="5">'[1]5'!#REF!</definedName>
    <definedName name="_ftn2" localSheetId="6">'[1]5'!#REF!</definedName>
    <definedName name="_ftn2" localSheetId="3">'[1]5'!#REF!</definedName>
    <definedName name="_ftn2" localSheetId="4">'[1]5'!#REF!</definedName>
    <definedName name="_ftn2" localSheetId="2">'[1]5'!#REF!</definedName>
    <definedName name="_ftn2">'[2]5'!#REF!</definedName>
    <definedName name="_ftnref2" localSheetId="5">'[1]5'!#REF!</definedName>
    <definedName name="_ftnref2" localSheetId="6">'[1]5'!#REF!</definedName>
    <definedName name="_ftnref2" localSheetId="3">'[1]5'!#REF!</definedName>
    <definedName name="_ftnref2" localSheetId="4">'[1]5'!#REF!</definedName>
    <definedName name="_ftnref2" localSheetId="2">'[1]5'!#REF!</definedName>
    <definedName name="_ftnref2">'[2]5'!#REF!</definedName>
    <definedName name="_xlnm.Print_Area" localSheetId="6">'15'!$1:$3</definedName>
    <definedName name="_xlnm.Print_Titles" localSheetId="6">'15'!$1:$4</definedName>
    <definedName name="_xlnm.Print_Titles" localSheetId="7">'16'!$A:$D</definedName>
    <definedName name="_xlnm.Print_Titles" localSheetId="3">'6'!$1:$5</definedName>
    <definedName name="_xlnm.Print_Titles" localSheetId="2">COG!$1:$2</definedName>
    <definedName name="_xlnm.Print_Titles" localSheetId="9">Hoja3!$1:$2</definedName>
    <definedName name="_xlnm.Print_Titles" localSheetId="1">'PLANTILLA EGRESOS'!$1:$3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6" i="15" l="1"/>
  <c r="C13" i="15"/>
  <c r="C10" i="15"/>
  <c r="C8" i="15"/>
  <c r="C5" i="15"/>
  <c r="C4" i="15"/>
  <c r="E730" i="14"/>
  <c r="E702" i="14"/>
  <c r="E691" i="14"/>
  <c r="E671" i="14"/>
  <c r="E640" i="14"/>
  <c r="E612" i="14"/>
  <c r="E591" i="14"/>
  <c r="E580" i="14"/>
  <c r="E570" i="14"/>
  <c r="E540" i="14"/>
  <c r="E504" i="14"/>
  <c r="E475" i="14"/>
  <c r="E456" i="14"/>
  <c r="E444" i="14"/>
  <c r="E426" i="14"/>
  <c r="E413" i="14"/>
  <c r="E396" i="14"/>
  <c r="E377" i="14"/>
  <c r="E359" i="14"/>
  <c r="E345" i="14"/>
  <c r="E336" i="14"/>
  <c r="E308" i="14"/>
  <c r="E289" i="14"/>
  <c r="E260" i="14"/>
  <c r="E217" i="14"/>
  <c r="E191" i="14"/>
  <c r="E166" i="14"/>
  <c r="E150" i="14"/>
  <c r="E129" i="14"/>
  <c r="E105" i="14"/>
  <c r="E92" i="14"/>
  <c r="E74" i="14"/>
  <c r="E59" i="14"/>
  <c r="E58" i="14"/>
  <c r="E37" i="14"/>
  <c r="E24" i="14"/>
  <c r="E6" i="14"/>
  <c r="E4" i="14"/>
  <c r="E754" i="14"/>
  <c r="J6" i="13"/>
  <c r="E166" i="11"/>
  <c r="E157" i="11"/>
  <c r="E197" i="11"/>
  <c r="D166" i="11"/>
  <c r="D157" i="11"/>
  <c r="D197" i="11"/>
  <c r="C166" i="11"/>
  <c r="C157" i="11"/>
  <c r="D135" i="11"/>
  <c r="B21" i="10"/>
  <c r="J8" i="9"/>
  <c r="C52" i="8"/>
  <c r="C142" i="8"/>
  <c r="C411" i="6"/>
  <c r="C408" i="6"/>
  <c r="C406" i="6"/>
  <c r="C404" i="6"/>
  <c r="C402" i="6"/>
  <c r="C398" i="6"/>
  <c r="C394" i="6"/>
  <c r="C389" i="6"/>
  <c r="C385" i="6"/>
  <c r="C380" i="6"/>
  <c r="C375" i="6"/>
  <c r="C372" i="6"/>
  <c r="C362" i="6"/>
  <c r="C352" i="6"/>
  <c r="C345" i="6"/>
  <c r="C332" i="6"/>
  <c r="C335" i="6"/>
  <c r="C331" i="6"/>
  <c r="C328" i="6"/>
  <c r="C319" i="6"/>
  <c r="C310" i="6"/>
  <c r="C299" i="6"/>
  <c r="C294" i="6"/>
  <c r="C284" i="6"/>
  <c r="C275" i="6"/>
  <c r="C273" i="6"/>
  <c r="C266" i="6"/>
  <c r="C263" i="6"/>
  <c r="C258" i="6"/>
  <c r="C251" i="6"/>
  <c r="C190" i="6"/>
  <c r="C180" i="6"/>
  <c r="C174" i="6"/>
  <c r="C164" i="6"/>
  <c r="C156" i="6"/>
  <c r="C146" i="6"/>
  <c r="C136" i="6"/>
  <c r="C126" i="6"/>
  <c r="C116" i="6"/>
  <c r="C106" i="6"/>
  <c r="C105" i="6"/>
  <c r="C95" i="6"/>
  <c r="C91" i="6"/>
  <c r="C85" i="6"/>
  <c r="C82" i="6"/>
  <c r="C74" i="6"/>
  <c r="C64" i="6"/>
  <c r="C54" i="6"/>
  <c r="C50" i="6"/>
  <c r="C41" i="6"/>
  <c r="C37" i="6"/>
  <c r="C35" i="6"/>
  <c r="C28" i="6"/>
  <c r="C23" i="6"/>
  <c r="C14" i="6"/>
  <c r="C9" i="6"/>
  <c r="C7" i="6"/>
  <c r="C4" i="6"/>
  <c r="C40" i="6"/>
  <c r="C250" i="6"/>
  <c r="C393" i="6"/>
  <c r="C309" i="6"/>
  <c r="C3" i="6"/>
  <c r="C379" i="6"/>
  <c r="C197" i="11"/>
  <c r="C413" i="6"/>
</calcChain>
</file>

<file path=xl/sharedStrings.xml><?xml version="1.0" encoding="utf-8"?>
<sst xmlns="http://schemas.openxmlformats.org/spreadsheetml/2006/main" count="4903" uniqueCount="1100">
  <si>
    <t>JUNTA MUNICIPAL DE AGUA POTABLE Y ALCANTARILLADO DE CELAYA, GTO.</t>
  </si>
  <si>
    <t>CA</t>
  </si>
  <si>
    <t>COG</t>
  </si>
  <si>
    <t>CA/C.P/COG</t>
  </si>
  <si>
    <t>DENOMINACION</t>
  </si>
  <si>
    <t>APROBADO</t>
  </si>
  <si>
    <t>F.F</t>
  </si>
  <si>
    <t>C.F.G/C.T.G</t>
  </si>
  <si>
    <t>C.E</t>
  </si>
  <si>
    <t>PGO 2019</t>
  </si>
  <si>
    <t xml:space="preserve"> </t>
  </si>
  <si>
    <t>Edificación no habitacional</t>
  </si>
  <si>
    <t>2.2.3/1</t>
  </si>
  <si>
    <t>2.2.2.1.3</t>
  </si>
  <si>
    <t>DIRECCION GENERAL</t>
  </si>
  <si>
    <t>02000301</t>
  </si>
  <si>
    <t>Sueldos Base</t>
  </si>
  <si>
    <t>2.1.1.1</t>
  </si>
  <si>
    <t>1321</t>
  </si>
  <si>
    <t>Prima Vacacional</t>
  </si>
  <si>
    <t>1323</t>
  </si>
  <si>
    <t>Gratificación de fin de año</t>
  </si>
  <si>
    <t>1331</t>
  </si>
  <si>
    <t>Remuneraciones por horas extraordinarias</t>
  </si>
  <si>
    <t>1413</t>
  </si>
  <si>
    <t>Aportaciones IMSS</t>
  </si>
  <si>
    <t>1541</t>
  </si>
  <si>
    <t xml:space="preserve">Prestaciones establecidas por condiciones generales de trabajo </t>
  </si>
  <si>
    <t>1711</t>
  </si>
  <si>
    <t xml:space="preserve">Estímulos por productividad y eficiencia </t>
  </si>
  <si>
    <t>2111</t>
  </si>
  <si>
    <t>Materiales y útiles de oficina</t>
  </si>
  <si>
    <t>2.1.1.2</t>
  </si>
  <si>
    <t>2112</t>
  </si>
  <si>
    <t>Equipos menores de oficina</t>
  </si>
  <si>
    <t>2121</t>
  </si>
  <si>
    <t>Materiales y útiles de impresión y reproducción</t>
  </si>
  <si>
    <t>3471</t>
  </si>
  <si>
    <t>Fletes y maniobras</t>
  </si>
  <si>
    <t>Arrendamiento de equipo de Transporte</t>
  </si>
  <si>
    <t>Productos alimenticios para el personal en las instalaciones de las dependencias y entidades</t>
  </si>
  <si>
    <t>Congresos y convenciones</t>
  </si>
  <si>
    <t>Viáticos nacionales para servidores públicos en el desempeño de funciones oficiales</t>
  </si>
  <si>
    <t>Otros servicios de traslado y hospedaje</t>
  </si>
  <si>
    <t>Gastos de Representacion</t>
  </si>
  <si>
    <t>CONTRALORIA</t>
  </si>
  <si>
    <t>03000301</t>
  </si>
  <si>
    <t>1131</t>
  </si>
  <si>
    <t>Pasajes terrestres nacionales para servidores públicos en el desempeño de comisiones y funciones oficiales</t>
  </si>
  <si>
    <t>Muebles de oficina y estantería</t>
  </si>
  <si>
    <t>2.2.2.2.3</t>
  </si>
  <si>
    <t>COMUNICACIÓN SOCIAL</t>
  </si>
  <si>
    <t>04010101</t>
  </si>
  <si>
    <t>2151</t>
  </si>
  <si>
    <t>Material impreso e información digital</t>
  </si>
  <si>
    <t>2171</t>
  </si>
  <si>
    <t>Materiales y útiles de enseñanza</t>
  </si>
  <si>
    <t>3621</t>
  </si>
  <si>
    <t>Promoción para la venta de bienes o servicios</t>
  </si>
  <si>
    <t>Gastos de Ceremonial</t>
  </si>
  <si>
    <t>Gastos de orden social y cultural</t>
  </si>
  <si>
    <t>DIRECCION ADMINISTRATIVA</t>
  </si>
  <si>
    <t>05000301</t>
  </si>
  <si>
    <t>1322</t>
  </si>
  <si>
    <t>Prima Dominical</t>
  </si>
  <si>
    <t>Servicios Legales</t>
  </si>
  <si>
    <t>Servicios de consultoría administrativa procesos, tecnica y en TI</t>
  </si>
  <si>
    <t>DIRECCION JURIDICA</t>
  </si>
  <si>
    <t>06000301</t>
  </si>
  <si>
    <t>Impuestos y derechos</t>
  </si>
  <si>
    <t>Sistemas de aire acondicionado, calefacción y de refrigeración industrial y comercial</t>
  </si>
  <si>
    <t>DIRECCION COMERCIAL</t>
  </si>
  <si>
    <t>07000301</t>
  </si>
  <si>
    <t>GERENCIA  DE ATENCION AL USUARIO</t>
  </si>
  <si>
    <t>07010101</t>
  </si>
  <si>
    <t>2911</t>
  </si>
  <si>
    <t>Herramientas menores</t>
  </si>
  <si>
    <t>3131</t>
  </si>
  <si>
    <t>Servicio de agua</t>
  </si>
  <si>
    <t>Servicio de Internet, redes y procesmiento de informacion</t>
  </si>
  <si>
    <t>Arrendamiento de edificios y locales</t>
  </si>
  <si>
    <t>Servicios financieros y bancarios</t>
  </si>
  <si>
    <t>Servicios de recaudación, traslado y custodia de valores</t>
  </si>
  <si>
    <t>Conservación y mantenimiento de inmuebles</t>
  </si>
  <si>
    <t>Otros mobiliarios y equipos de administración</t>
  </si>
  <si>
    <t>Camaras fotograficas y de video</t>
  </si>
  <si>
    <t>Equipo de comunicación y telecomunicación</t>
  </si>
  <si>
    <t>2.2.2.2.2</t>
  </si>
  <si>
    <t>GERENCIA DE MEDICION Y CATASTRO</t>
  </si>
  <si>
    <t>07020101</t>
  </si>
  <si>
    <t>2471</t>
  </si>
  <si>
    <t>Estructuras y manufacturas</t>
  </si>
  <si>
    <t>2491</t>
  </si>
  <si>
    <t xml:space="preserve">Materiales diversos </t>
  </si>
  <si>
    <t>2551</t>
  </si>
  <si>
    <t>Materiales, accesorios y suministros de laboratorio</t>
  </si>
  <si>
    <t>2561</t>
  </si>
  <si>
    <t>Fibras sintéticas, hules, plásticos y derivados</t>
  </si>
  <si>
    <t>Automóviles y camiones</t>
  </si>
  <si>
    <t>2.2.2.2.1</t>
  </si>
  <si>
    <t>Otros equipos de transporte</t>
  </si>
  <si>
    <t>COBRANZA Y GESTION</t>
  </si>
  <si>
    <t>07030101</t>
  </si>
  <si>
    <t>Servicios profesionales, cientificos y tecnicos integrales</t>
  </si>
  <si>
    <t>CORTES Y RECONEXIONES</t>
  </si>
  <si>
    <t>07040101</t>
  </si>
  <si>
    <t>1342</t>
  </si>
  <si>
    <t>Compensaciones por servicios</t>
  </si>
  <si>
    <t>2411</t>
  </si>
  <si>
    <t>Materiales de construcción minerales no metálicos</t>
  </si>
  <si>
    <t>2421</t>
  </si>
  <si>
    <t>Materiales de construcción de concreto</t>
  </si>
  <si>
    <t>2441</t>
  </si>
  <si>
    <t>Materiales de construcción de madera</t>
  </si>
  <si>
    <t>2711</t>
  </si>
  <si>
    <t>Vestuario y uniformes</t>
  </si>
  <si>
    <t>Servicio telefonico</t>
  </si>
  <si>
    <t>DIRECCION DE FINANZAS</t>
  </si>
  <si>
    <t>08000301</t>
  </si>
  <si>
    <t>2941</t>
  </si>
  <si>
    <t>Refacciones y accesorios menores de equipo de cómputo y tecnologías de la información</t>
  </si>
  <si>
    <t>Servicio de apoyo administrativo copiado e impresión</t>
  </si>
  <si>
    <t>Servicios financieros, bancarios y comerciales integrales</t>
  </si>
  <si>
    <t>Impuestos sobre Nomina</t>
  </si>
  <si>
    <t>GERENCIA DE COMPRAS</t>
  </si>
  <si>
    <t>09010101</t>
  </si>
  <si>
    <t>2161</t>
  </si>
  <si>
    <t>Material de limpieza</t>
  </si>
  <si>
    <t>2461</t>
  </si>
  <si>
    <t>Material eléctrico y electrónico</t>
  </si>
  <si>
    <t>2612</t>
  </si>
  <si>
    <t>Combustibles, lubricantes y aditivos para vehículos terrestres, aéreos, marítimos, lacustres y fluviales asignados a servidores públicos</t>
  </si>
  <si>
    <t>Combustibles, lubricantes y aditivos para maquinaria, equipo de producción y servicios administrativos</t>
  </si>
  <si>
    <t>2921</t>
  </si>
  <si>
    <t>Refacciones y accesorios menores de edificios</t>
  </si>
  <si>
    <t>2961</t>
  </si>
  <si>
    <t>Refacciones y accesorios menores de equipo de transporte</t>
  </si>
  <si>
    <t>Servicio de telefonia celular</t>
  </si>
  <si>
    <t>Servicios de telecomunicaciones y satelites</t>
  </si>
  <si>
    <t>Arrendamiento de terreno</t>
  </si>
  <si>
    <t>Arrendamiento de maquinaria y equipo</t>
  </si>
  <si>
    <t>Servicio de Vigilancia</t>
  </si>
  <si>
    <t>Seguros de responsabilidad patrimonial y fianzas</t>
  </si>
  <si>
    <t>Seguro de bienes patrimoniales</t>
  </si>
  <si>
    <t>Instalación, reparación y mantenimiento  de mobiliario y equipo de administración, educacional y recreativo</t>
  </si>
  <si>
    <t>Mantenimiento y conservación de vehículos terrestres, aéreos, marítimos, lacustres y fluviales</t>
  </si>
  <si>
    <t>Instalación, reparación y mantenimiento de maquinaria, otros equipos y herramienta</t>
  </si>
  <si>
    <t>Servicios de limpieza y manejo de desechos</t>
  </si>
  <si>
    <t>Servicio de Jardineria y Fumigación</t>
  </si>
  <si>
    <t>GERENCIA DE TECNOLOGIAS DE LA INFORMACION</t>
  </si>
  <si>
    <t>10010101</t>
  </si>
  <si>
    <t>2141</t>
  </si>
  <si>
    <t>Materiales y útiles de tecnologías de la información y comunicaciones</t>
  </si>
  <si>
    <t>2511</t>
  </si>
  <si>
    <t>Sustancias químicas</t>
  </si>
  <si>
    <t>Arrendamientos de activos intangibles</t>
  </si>
  <si>
    <t>Computadoras y equipo periférico</t>
  </si>
  <si>
    <t>Software</t>
  </si>
  <si>
    <t>GERENCIA DE RECURSOS HUMANOS</t>
  </si>
  <si>
    <t>17000301</t>
  </si>
  <si>
    <t>Retribuciones por servicios de carácter social</t>
  </si>
  <si>
    <t xml:space="preserve">Capacitacion </t>
  </si>
  <si>
    <t>SEGURIDAD E HIGIENE</t>
  </si>
  <si>
    <t>17010101</t>
  </si>
  <si>
    <t>Indemnizaciones</t>
  </si>
  <si>
    <t>Prestaciones Contractuales</t>
  </si>
  <si>
    <t>2531</t>
  </si>
  <si>
    <t>Medicinas y productos farmacéuticos</t>
  </si>
  <si>
    <t>2541</t>
  </si>
  <si>
    <t>Materiales, accesorios y suministros médicos</t>
  </si>
  <si>
    <t>2721</t>
  </si>
  <si>
    <t>Prendas de seguridad</t>
  </si>
  <si>
    <t>DIRECCION TECNICA</t>
  </si>
  <si>
    <t>30000301</t>
  </si>
  <si>
    <t>GERENCIA DE PROYECTOS ESTRATEGICOS</t>
  </si>
  <si>
    <t>31000301</t>
  </si>
  <si>
    <t xml:space="preserve">Otros gastos por responsabilidades </t>
  </si>
  <si>
    <t>GERENCIA DE PLANEACION Y PROYECTOS</t>
  </si>
  <si>
    <t>33000301</t>
  </si>
  <si>
    <t>Servicios de investigación y desarrollo</t>
  </si>
  <si>
    <t>INGENIERIA Y PROYECTOS</t>
  </si>
  <si>
    <t>33020101</t>
  </si>
  <si>
    <t>Carrocerías y remolques</t>
  </si>
  <si>
    <t>Herramientas y maquinas -herramienta</t>
  </si>
  <si>
    <t>EFICIENCIA FISICA</t>
  </si>
  <si>
    <t>33060101</t>
  </si>
  <si>
    <t>GERENCIA DE FRACCIONAMIENTOS Y NUEVAS INCORPORACIONES</t>
  </si>
  <si>
    <t>35000301</t>
  </si>
  <si>
    <t>DIRECCION DE SUPERVISION Y CONTROL DE OBRAS</t>
  </si>
  <si>
    <t>36000301</t>
  </si>
  <si>
    <t>DIRECCION DE SANEAMIENTO</t>
  </si>
  <si>
    <t>41000301</t>
  </si>
  <si>
    <t>CONTROL DE DESCARGAS</t>
  </si>
  <si>
    <t>41010101</t>
  </si>
  <si>
    <t>Instalación, reparación y mantenimiento de equipo e instrumental médico y de laboratorio</t>
  </si>
  <si>
    <t>CALIDAD DEL AGUA</t>
  </si>
  <si>
    <t>41020101</t>
  </si>
  <si>
    <t>2431</t>
  </si>
  <si>
    <t>Materiales de construcción de cal y yeso</t>
  </si>
  <si>
    <t>Maquinaria y equipo industrial</t>
  </si>
  <si>
    <t>GESTION, SUPERVISION DE PTARS</t>
  </si>
  <si>
    <t>41030101</t>
  </si>
  <si>
    <t>2981</t>
  </si>
  <si>
    <t>Refacciones y accesorios menores de maquinaria y otros equipos</t>
  </si>
  <si>
    <t>Equipo para uso médico, dental y para laboratorio</t>
  </si>
  <si>
    <t>Instrumentos de laboratorio</t>
  </si>
  <si>
    <t xml:space="preserve">Otros equipos </t>
  </si>
  <si>
    <t>LABORATORIO</t>
  </si>
  <si>
    <t>41040101</t>
  </si>
  <si>
    <t>DIRECCION DE OPERACIÓN Y MANTENIMIENTO</t>
  </si>
  <si>
    <t>50000301</t>
  </si>
  <si>
    <t>GERENCIA DE OPERACIÓN Y MANTENIMIENTO</t>
  </si>
  <si>
    <t>52000301</t>
  </si>
  <si>
    <t>EFICIENCIA Y AHORRO DE ENERGIA ELECTRICA</t>
  </si>
  <si>
    <t>52010101</t>
  </si>
  <si>
    <t>Equipo de generación y distribución de energía eléctrica</t>
  </si>
  <si>
    <t>MANTENIMIENTO ELECTROMECANICO</t>
  </si>
  <si>
    <t>52020101</t>
  </si>
  <si>
    <t>SERVICIO DE ENERGIA ELECTRICA</t>
  </si>
  <si>
    <t>OPERACIÓN, CLORACION Y B. POZOS, CARCAMOS Y EST. DIF.</t>
  </si>
  <si>
    <t>52030101</t>
  </si>
  <si>
    <t>2522</t>
  </si>
  <si>
    <t>Plaguicidas y pesticidas</t>
  </si>
  <si>
    <t>TELEMETRIA</t>
  </si>
  <si>
    <t>52040101</t>
  </si>
  <si>
    <t>GERENCIA DE ALCANTARILLADO Y REDES DE AGUA POTABLE</t>
  </si>
  <si>
    <t>53000301</t>
  </si>
  <si>
    <t>MANTENIMIENTO A REDES DE ALCANTARILLADO</t>
  </si>
  <si>
    <t>53010101</t>
  </si>
  <si>
    <t>Maquinaria y equipo de construccción</t>
  </si>
  <si>
    <t>MANTENIMIENTO A REDES DE AGUA</t>
  </si>
  <si>
    <t>54020101</t>
  </si>
  <si>
    <t>2451</t>
  </si>
  <si>
    <t>Materiales de construcción de vidrio</t>
  </si>
  <si>
    <t>TOTAL PRESUPUESTO 2019</t>
  </si>
  <si>
    <t>SERVICIOS PERSONALES</t>
  </si>
  <si>
    <t>MATERIALES  Y SUMINISTROS</t>
  </si>
  <si>
    <t>SERVICIOS GENERALES</t>
  </si>
  <si>
    <t>BIENES MUEBLES, INMUEBLES E INTANGIBLES</t>
  </si>
  <si>
    <t>CRI</t>
  </si>
  <si>
    <t>DENOMINACIÓN</t>
  </si>
  <si>
    <t>PRESUPUESTO DE INGRESOS</t>
  </si>
  <si>
    <t>Derechos</t>
  </si>
  <si>
    <t>Derechos por el uso, goce, aprovechamiento o explotación de bienes de dominio público</t>
  </si>
  <si>
    <t>Derechos no comprendidos en las fracciones de la ley de ingresos causadas en ejercicios fiscales anteriores pendientes de liquidación o pago.</t>
  </si>
  <si>
    <t>Productos</t>
  </si>
  <si>
    <t>Productos de tipo corriente</t>
  </si>
  <si>
    <t>Aprovechamientos</t>
  </si>
  <si>
    <t>Aprovechamientos de tipo corriente</t>
  </si>
  <si>
    <t>Aprovechamientos no comprendidos en las fracciones de la ley de ingresos causadas en ejercicios fiscales anteriores pendientes de liquidación o pago.</t>
  </si>
  <si>
    <t>Participaciones y Aportaciones</t>
  </si>
  <si>
    <t>Aportaciones</t>
  </si>
  <si>
    <t>Convenios</t>
  </si>
  <si>
    <t>Transferencias, Asignaciones, Subsidios y Otras Ayudas</t>
  </si>
  <si>
    <t>Tranferencias a fideicomisos, mandatos y análogos</t>
  </si>
  <si>
    <t>Capítulo-Concepto-Partida genérica</t>
  </si>
  <si>
    <t>Presupuesto aprobado</t>
  </si>
  <si>
    <t>REMUNERACIONES AL PERSONAL DE CARÁCTER PERMANENTE</t>
  </si>
  <si>
    <t>Dietas</t>
  </si>
  <si>
    <t>Haberes</t>
  </si>
  <si>
    <t>Sueldos base al personal permanente</t>
  </si>
  <si>
    <t>Remuneraciones por adscripción laboral en el extranjero</t>
  </si>
  <si>
    <t>REMUNERACIONES AL PERSONAL DE CARÁCTER TRANSITORIO</t>
  </si>
  <si>
    <t>Honorarios asimilables a salarios</t>
  </si>
  <si>
    <t>Sueldos base al personal eventual</t>
  </si>
  <si>
    <t>Retribución a los representantes de los trabajadores y de los patrones en la Junta de Conciliación y Arbitraje</t>
  </si>
  <si>
    <t>REMUNERACIONES ADICIONALES Y ESPECIALES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</si>
  <si>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</si>
  <si>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</si>
  <si>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</si>
  <si>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</si>
  <si>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</si>
  <si>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</si>
  <si>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</si>
  <si>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</si>
  <si>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SEGURIDAD SOCIAL</t>
  </si>
  <si>
    <t>Aportaciones de seguridad social</t>
  </si>
  <si>
    <t>Aportaciones a fondos de vivienda</t>
  </si>
  <si>
    <t>Aportaciones al sistema para el retiro</t>
  </si>
  <si>
    <t>Aportaciones para seguros</t>
  </si>
  <si>
    <t>OTRAS PRESTACIONES SOCIALES Y ECONÓMICAS</t>
  </si>
  <si>
    <t>Cuotas para el fondo de ahorro y fondo de trabajo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</si>
  <si>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</si>
  <si>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</si>
  <si>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</si>
  <si>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</si>
  <si>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</t>
  </si>
  <si>
    <t>Previsiones de carácter laboral, económica y de seguridad social</t>
  </si>
  <si>
    <t>PAGO DE ESTÍMULOS A SERVIDORES PÚBLICOS</t>
  </si>
  <si>
    <t>Estímulos</t>
  </si>
  <si>
    <t>Recompensas</t>
  </si>
  <si>
    <t>MATERIALES Y SUMINISTROS</t>
  </si>
  <si>
    <t>MATERIALES DE ADMINISTRACIÓN, EMISIÓN DE DOCUMENTOS Y ARTÍCULOS OFICIALES</t>
  </si>
  <si>
    <t>Materiales, útiles y equipos menores de oficina</t>
  </si>
  <si>
    <t>Material estadístico y geográfico</t>
  </si>
  <si>
    <t>Materiales, útiles y equipos menores de tecnologías de la información y comunicaciones</t>
  </si>
  <si>
    <t>Materiales para el registro e identificación de bienes y personas</t>
  </si>
  <si>
    <t>ALIMENTOS Y UTENSILIOS</t>
  </si>
  <si>
    <t>Productos alimenticios para personas</t>
  </si>
  <si>
    <t>Productos alimenticios para animales</t>
  </si>
  <si>
    <t>Utensilios para el servicio de alimentación</t>
  </si>
  <si>
    <t>MATERIAS PRIMAS Y MATERIALES DE PRODUCCIÓN Y COMERCIALIZACIÓN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</si>
  <si>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</si>
  <si>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</si>
  <si>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</si>
  <si>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</si>
  <si>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</si>
  <si>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</si>
  <si>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</si>
  <si>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</si>
  <si>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</si>
  <si>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MATERIALES Y ARTÍCULOS DE CONSTRUCCIÓN Y DE REPARACIÓN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</si>
  <si>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</si>
  <si>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</si>
  <si>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</si>
  <si>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</si>
  <si>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</si>
  <si>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Artículos metálicos para la construcción</t>
  </si>
  <si>
    <t>Materiales complementarios</t>
  </si>
  <si>
    <t>Otros materiales y artículos de construcción y reparación</t>
  </si>
  <si>
    <t>PRODUCTOS QUÍMICOS, FARMACÉUTICOS Y DE LABORATORIO</t>
  </si>
  <si>
    <t>Productos químicos básicos</t>
  </si>
  <si>
    <t>Fertilizantes, pesticidas y otros agroquímicos</t>
  </si>
  <si>
    <t>Otros productos químicos</t>
  </si>
  <si>
    <t>COMBUSTIBLES, LUBRICANTES Y ADITIVOS</t>
  </si>
  <si>
    <t>Combustibles, lubricantes y aditivos</t>
  </si>
  <si>
    <t>Carbón y sus derivados</t>
  </si>
  <si>
    <t>VESTUARIO, BLANCOS, PRENDAS DE PROTECCIÓN Y ARTÍCULOS DEPORTIVOS</t>
  </si>
  <si>
    <t>Prendas de seguridad y protección personal</t>
  </si>
  <si>
    <t>Artículos deportivos</t>
  </si>
  <si>
    <t>Productos textiles</t>
  </si>
  <si>
    <t>Blancos y otros productos textiles, excepto prendas de vestir</t>
  </si>
  <si>
    <t>MATERIALES Y SUMINISTROS PARA SEGURIDAD</t>
  </si>
  <si>
    <t>Sustancias y materiales explosivos</t>
  </si>
  <si>
    <t>Materiales de seguridad pública</t>
  </si>
  <si>
    <t>Prendas de protección para seguridad pública y nacional</t>
  </si>
  <si>
    <t>HERRAMIENTAS, REFACCIONES Y ACCESORIOS MENORES</t>
  </si>
  <si>
    <t>Refacciones y accesorios menores de mobiliario y equipo de administración, educacional y recreativo</t>
  </si>
  <si>
    <t>Refacciones y accesorios menores de equipo e instrumental médico y de laboratorio</t>
  </si>
  <si>
    <t>Refacciones y accesorios menores de equipo de defensa y seguridad</t>
  </si>
  <si>
    <t>Refacciones y accesorios menores otros bienes muebles</t>
  </si>
  <si>
    <t>SERVICIOS BÁSICOS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</si>
  <si>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</si>
  <si>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</si>
  <si>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</si>
  <si>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</si>
  <si>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</si>
  <si>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</si>
  <si>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</si>
  <si>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</si>
  <si>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</si>
  <si>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SERVICIOS DE ARRENDAMIENTO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</si>
  <si>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</si>
  <si>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</si>
  <si>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</si>
  <si>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</si>
  <si>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</si>
  <si>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</si>
  <si>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</si>
  <si>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</si>
  <si>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</si>
  <si>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PROFESIONALES, CIENTÍFICOS, TÉCNICOS Y OTROS SERVICIOS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</si>
  <si>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</si>
  <si>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</si>
  <si>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</si>
  <si>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</si>
  <si>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</si>
  <si>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</si>
  <si>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</si>
  <si>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</si>
  <si>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</si>
  <si>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FINANCIEROS, BANCARIOS Y COMERCIALES</t>
  </si>
  <si>
    <t>Servicios de cobranza, investigación crediticia y similar</t>
  </si>
  <si>
    <t>Almacenaje, envase y embalaje</t>
  </si>
  <si>
    <t>Comisiones por ventas</t>
  </si>
  <si>
    <t>SERVICIOS DE INSTALACIÓN, REPARACIÓN, MANTENIMIENTO Y CONSERVACIÓN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</si>
  <si>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</si>
  <si>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</si>
  <si>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</si>
  <si>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Reparación y mantenimiento de equipo de transporte</t>
  </si>
  <si>
    <t>Reparación y mantenimiento de equipo de defensa y seguridad</t>
  </si>
  <si>
    <t>Servicios de jardinería y fumigación</t>
  </si>
  <si>
    <t>SERVICIOS DE COMUNICACION SOCIAL Y PUBLICIDAD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</si>
  <si>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</si>
  <si>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</si>
  <si>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</si>
  <si>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</si>
  <si>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</si>
  <si>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</si>
  <si>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</si>
  <si>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SERVICIOS DE TRASLADO Y VIÁTICOS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</si>
  <si>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</si>
  <si>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</si>
  <si>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</si>
  <si>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</si>
  <si>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</si>
  <si>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</si>
  <si>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</si>
  <si>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</si>
  <si>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SERVICIOS OFICIALES</t>
  </si>
  <si>
    <t>Gastos de ceremonial</t>
  </si>
  <si>
    <t>Exposiciones</t>
  </si>
  <si>
    <t>Gastos de representación</t>
  </si>
  <si>
    <t>OTROS SERVICIOS GENERALES</t>
  </si>
  <si>
    <t>Servicios funerarios y de cementerios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</si>
  <si>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</si>
  <si>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</si>
  <si>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</si>
  <si>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</si>
  <si>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</si>
  <si>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</si>
  <si>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</si>
  <si>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TRANSFERENCIAS, ASIGNACIONES, SUBSIDIOS Y OTRAS AYUDAS</t>
  </si>
  <si>
    <t>TRANSFERENCIAS INTERNAS Y ASIGNACIONES AL SECTOR PÚBLICO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</si>
  <si>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</si>
  <si>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</si>
  <si>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</si>
  <si>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</si>
  <si>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</si>
  <si>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</si>
  <si>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</si>
  <si>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</si>
  <si>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</si>
  <si>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AL RESTO DEL SECTOR PÚBLICO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</si>
  <si>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</si>
  <si>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</si>
  <si>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</si>
  <si>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</si>
  <si>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</si>
  <si>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Y SUBVENCIONES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</si>
  <si>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</si>
  <si>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</si>
  <si>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</si>
  <si>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</si>
  <si>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</si>
  <si>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</si>
  <si>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</si>
  <si>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</si>
  <si>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</si>
  <si>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</si>
  <si>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</si>
  <si>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</si>
  <si>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</si>
  <si>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</si>
  <si>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</si>
  <si>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</si>
  <si>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</si>
  <si>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</si>
  <si>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 Y JUBILACIONES</t>
  </si>
  <si>
    <t>Pensiones</t>
  </si>
  <si>
    <t>Jubilaciones</t>
  </si>
  <si>
    <t>Otras pensiones y jubilaciones</t>
  </si>
  <si>
    <t>TRANSFERENCIAS A FIDEICOMISOS, MANDATOS Y OTROS ANÁLOGOS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</si>
  <si>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</si>
  <si>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</si>
  <si>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</si>
  <si>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</si>
  <si>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</si>
  <si>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</si>
  <si>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</si>
  <si>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A LA SEGURIDAD SOCIAL</t>
  </si>
  <si>
    <t>Transferencias por obligación de ley</t>
  </si>
  <si>
    <t>DONATIVOS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</si>
  <si>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</si>
  <si>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</si>
  <si>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</si>
  <si>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</si>
  <si>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</si>
  <si>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AL EXTERIOR</t>
  </si>
  <si>
    <t>Transferencias para gobiernos extranjeros</t>
  </si>
  <si>
    <t>Transferencias para organismos internacionales</t>
  </si>
  <si>
    <t>Transferencias para el sector privado externo</t>
  </si>
  <si>
    <t>MOBILIARIO Y EQUIPO DE ADMINISTRACIÓN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</si>
  <si>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</si>
  <si>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</si>
  <si>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</si>
  <si>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</si>
  <si>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MOBILIARIO Y EQUIPO EDUCACIONAL Y RECREATIVO</t>
  </si>
  <si>
    <t>Equipos y aparatos audiovisuales</t>
  </si>
  <si>
    <t>Aparatos deportivos</t>
  </si>
  <si>
    <t>Cámaras fotográficas y de video</t>
  </si>
  <si>
    <t>Otro mobiliario y equipo educacional y recreativo</t>
  </si>
  <si>
    <t>EQUIPO E INSTRUMENTAL MEDICO Y DE LABORATORIO</t>
  </si>
  <si>
    <t>Equipo médico y de laboratorio</t>
  </si>
  <si>
    <t>Instrumental médico y de laboratorio</t>
  </si>
  <si>
    <t>VEHÍCULOS Y EQUIPO DE TRANSPORTE</t>
  </si>
  <si>
    <t>Vehículos y equipo terrestre</t>
  </si>
  <si>
    <t>Equipo aeroespacial</t>
  </si>
  <si>
    <t>Equipo ferroviario</t>
  </si>
  <si>
    <t>Embarcaciones</t>
  </si>
  <si>
    <t>EQUIPO DE DEFENSA Y SEGURIDAD</t>
  </si>
  <si>
    <t>Equipo de defensa y seguridad</t>
  </si>
  <si>
    <t>MAQUINARIA, OTROS EQUIPOS Y HERRAMIENTAS</t>
  </si>
  <si>
    <t>Maquinaria y equipo agropecuario</t>
  </si>
  <si>
    <t>Maquinaria y equipo de construcción</t>
  </si>
  <si>
    <t>Equipos de generación eléctrica, aparatos y accesorios eléctricos</t>
  </si>
  <si>
    <t>Herramientas y máquinas-herramienta</t>
  </si>
  <si>
    <t>Otros equipos</t>
  </si>
  <si>
    <t>ACTIVOS BIOLÓGICOS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</si>
  <si>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</si>
  <si>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</si>
  <si>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</si>
  <si>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</si>
  <si>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</si>
  <si>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</si>
  <si>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</si>
  <si>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Árboles y plantas</t>
  </si>
  <si>
    <t>Otros activos biológicos</t>
  </si>
  <si>
    <t>BIENES INMUEBLES</t>
  </si>
  <si>
    <t>Terrenos</t>
  </si>
  <si>
    <t>Viviendas</t>
  </si>
  <si>
    <t>Edificios no residenciales</t>
  </si>
  <si>
    <t>Otros bienes inmuebles</t>
  </si>
  <si>
    <t>ACTIVOS INTANGIBLES</t>
  </si>
  <si>
    <t>Patentes</t>
  </si>
  <si>
    <t>Marcas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</si>
  <si>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</si>
  <si>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</si>
  <si>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</si>
  <si>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</si>
  <si>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</si>
  <si>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INVERSIÓN PÚBLICA</t>
  </si>
  <si>
    <t>OBRA PÚBLICA EN BIENES DE DOMINIO PÚBLICO</t>
  </si>
  <si>
    <t>Edificación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</si>
  <si>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</si>
  <si>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</si>
  <si>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</si>
  <si>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</si>
  <si>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</si>
  <si>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</si>
  <si>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OBRA PÚBLICA EN BIENES PROPIOS</t>
  </si>
  <si>
    <t>PROYECTOS PRODUCTIVOS Y ACCIONES DE FOMENTO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</si>
  <si>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</si>
  <si>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</si>
  <si>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INVERSIONES FINANCIERAS Y OTRAS PROVISIONES</t>
  </si>
  <si>
    <t>INVERSIONES PARA EL FOMENTO DE ACTIVIDADES PRODUCTIVAS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</si>
  <si>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</si>
  <si>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</si>
  <si>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</si>
  <si>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</si>
  <si>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</si>
  <si>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</si>
  <si>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</si>
  <si>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</si>
  <si>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</si>
  <si>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</si>
  <si>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</si>
  <si>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</si>
  <si>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COMPRA DE TÍTULOS Y VALORES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</si>
  <si>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</si>
  <si>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</si>
  <si>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</si>
  <si>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</si>
  <si>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</si>
  <si>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</si>
  <si>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</si>
  <si>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</si>
  <si>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</si>
  <si>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</si>
  <si>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</si>
  <si>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</si>
  <si>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</si>
  <si>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</si>
  <si>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</si>
  <si>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</si>
  <si>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FIDEICOMISOS, MANDATOS Y OTROS ANÁLOGOS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</si>
  <si>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</si>
  <si>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</si>
  <si>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</si>
  <si>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</si>
  <si>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</si>
  <si>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</si>
  <si>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</si>
  <si>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</si>
  <si>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</si>
  <si>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OTRAS INVERSIONES FINANCIERAS</t>
  </si>
  <si>
    <t>Depósitos a largo plazo en moneda nacional</t>
  </si>
  <si>
    <t>Depósitos a largo plazo en moneda extranjera</t>
  </si>
  <si>
    <t>PROVISIONES PARA CONTINGENCIAS Y OTRAS EROGACIONES ESPECIALES</t>
  </si>
  <si>
    <t>Contingencias por fenómenos naturales</t>
  </si>
  <si>
    <t>Contingencias socioeconómicas</t>
  </si>
  <si>
    <t>Otras erogaciones especiales</t>
  </si>
  <si>
    <t>PARTICIPACIONES Y APORTACIONES</t>
  </si>
  <si>
    <t>PARTICIPACIONES</t>
  </si>
  <si>
    <t>Fondo general de participaciones</t>
  </si>
  <si>
    <t> </t>
  </si>
  <si>
    <t>Fondo de fomento municipal</t>
  </si>
  <si>
    <t>Participaciones de las entidades federativas a los municipios</t>
  </si>
  <si>
    <t>Otros conceptos participables de la Federación a municipios</t>
  </si>
  <si>
    <t>APORTACIONES</t>
  </si>
  <si>
    <t>Aportaciones de la Federación a municipios</t>
  </si>
  <si>
    <t>Aportaciones de las entidades federativas a los municipios</t>
  </si>
  <si>
    <t>Aportaciones previstas en leyes y decretos compensatorias a entidades federativas y municipios</t>
  </si>
  <si>
    <t>CONVENIOS</t>
  </si>
  <si>
    <t>Convenios de reasignación</t>
  </si>
  <si>
    <t>Convenios de descentralización</t>
  </si>
  <si>
    <t>Otros convenios</t>
  </si>
  <si>
    <t>DEUDA PÚBLICA</t>
  </si>
  <si>
    <t>AMORTIZACIÓN DE LA DEUDA PÚBLICA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</si>
  <si>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</si>
  <si>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</si>
  <si>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</si>
  <si>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INTERESES DE LA DEUDA PÚBLICA</t>
  </si>
  <si>
    <t>Intereses de la deuda interna con instituciones de crédito</t>
  </si>
  <si>
    <t>Intereses derivados de la colocación de títulos y valores</t>
  </si>
  <si>
    <t>Intereses por arrendamientos financieros nacionales</t>
  </si>
  <si>
    <t>COMISIONES DE LA DEUDA PÚBLICA</t>
  </si>
  <si>
    <t>Comisiones de la deuda pública interna</t>
  </si>
  <si>
    <t>GASTOS DE LA DEUDA PÚBLICA</t>
  </si>
  <si>
    <t>Gastos de la deuda pública interna</t>
  </si>
  <si>
    <t>COSTO POR COBERTURAS</t>
  </si>
  <si>
    <t>Costos por coberturas</t>
  </si>
  <si>
    <t>APOYOS FINANCIEROS</t>
  </si>
  <si>
    <t>Apoyos a intermediarios financieros</t>
  </si>
  <si>
    <t>Apoyos a ahorradores y deudores del Sistema Financiero Nacional</t>
  </si>
  <si>
    <t>ADEUDOS DE EJERCICIOS FISCALES ANTERIORES (ADEFAS)</t>
  </si>
  <si>
    <t>ADEFAS</t>
  </si>
  <si>
    <t>Total presupuesto de egresos</t>
  </si>
  <si>
    <r>
      <t>El presupuesto asignado para el concepto de comunicación social es de</t>
    </r>
    <r>
      <rPr>
        <u/>
        <sz val="10"/>
        <color rgb="FF595959"/>
        <rFont val="Arial"/>
        <family val="2"/>
      </rPr>
      <t xml:space="preserve"> $ 3,946,740.00</t>
    </r>
    <r>
      <rPr>
        <sz val="10"/>
        <color rgb="FF595959"/>
        <rFont val="Arial"/>
        <family val="2"/>
      </rPr>
      <t xml:space="preserve"> y se desglosa en la partida 3600 “Servicios de comunicación social y publicidad” de la clasificación por objeto del gasto.</t>
    </r>
  </si>
  <si>
    <r>
      <t>El presupuesto asignado para el pago de pensiones y jubilaciones es de</t>
    </r>
    <r>
      <rPr>
        <u/>
        <sz val="10"/>
        <color rgb="FF595959"/>
        <rFont val="Arial"/>
        <family val="2"/>
      </rPr>
      <t xml:space="preserve"> $ 0.00  </t>
    </r>
    <r>
      <rPr>
        <sz val="10"/>
        <color rgb="FF595959"/>
        <rFont val="Arial"/>
        <family val="2"/>
      </rPr>
      <t>y se desglosa en las partidas 451 “Pensiones”, 452 “Jubilaciones” y 459 “Otras pensiones y jubilaciones” de la clasificación por objeto del gasto.</t>
    </r>
  </si>
  <si>
    <t xml:space="preserve"> El presupuesto de egresos de la entidad del ejercicio 2019 con base en la Clasificación Funcional del Gasto a nivel de finalidad, función y subfunción, se distribuye de la siguiente manera: </t>
  </si>
  <si>
    <t>Clasificación Funcional del Gasto (Finalidad, función y subfunción)</t>
  </si>
  <si>
    <t>Finalidad-Función-Subfunción</t>
  </si>
  <si>
    <t>GOBIERNO</t>
  </si>
  <si>
    <t>1.1.</t>
  </si>
  <si>
    <t>LEGISLACIÓN</t>
  </si>
  <si>
    <t>1.1.1</t>
  </si>
  <si>
    <t>Legislación</t>
  </si>
  <si>
    <t>1.1.2</t>
  </si>
  <si>
    <t>Fiscalización</t>
  </si>
  <si>
    <t>1.2.</t>
  </si>
  <si>
    <t>JUSTICIA</t>
  </si>
  <si>
    <t>1.2.1</t>
  </si>
  <si>
    <t>Impartición de Justicia</t>
  </si>
  <si>
    <t>1.2.2</t>
  </si>
  <si>
    <t>Procuración de Justicia</t>
  </si>
  <si>
    <t>1.2.3</t>
  </si>
  <si>
    <t>Reclusión y Readaptación Social</t>
  </si>
  <si>
    <t>1.2.4</t>
  </si>
  <si>
    <t>Derechos Humanos</t>
  </si>
  <si>
    <t>1.3.</t>
  </si>
  <si>
    <t>COORDINACIÓN DE LA POLÍTICA DE GOBIERNO</t>
  </si>
  <si>
    <t>1.3.1</t>
  </si>
  <si>
    <t>Presidencia / Gubernatura</t>
  </si>
  <si>
    <t>1.3.2</t>
  </si>
  <si>
    <t>Política Interior</t>
  </si>
  <si>
    <t>1.3.3</t>
  </si>
  <si>
    <t>Preservación y Cuidado del Patrimonio Público</t>
  </si>
  <si>
    <t>1.3.4</t>
  </si>
  <si>
    <t>Función Pública</t>
  </si>
  <si>
    <t>1.3.5</t>
  </si>
  <si>
    <t>Asuntos Jurídicos</t>
  </si>
  <si>
    <t>1.3.6</t>
  </si>
  <si>
    <t>Organización de Procesos Electorales</t>
  </si>
  <si>
    <t>1.3.7</t>
  </si>
  <si>
    <t>Población</t>
  </si>
  <si>
    <t>1.3.8</t>
  </si>
  <si>
    <t>Territorio</t>
  </si>
  <si>
    <t>1.3.9</t>
  </si>
  <si>
    <t>Otros</t>
  </si>
  <si>
    <t>1.4.</t>
  </si>
  <si>
    <t>RELACIONES EXTERIORES</t>
  </si>
  <si>
    <t>1.4.1</t>
  </si>
  <si>
    <t>Relaciones Exteriores</t>
  </si>
  <si>
    <t>1.5.</t>
  </si>
  <si>
    <t>ASUNTOS FINANCIEROS Y HACENDARIOS</t>
  </si>
  <si>
    <t>1.5.1</t>
  </si>
  <si>
    <t>Asuntos Financieros</t>
  </si>
  <si>
    <t>1.5.2</t>
  </si>
  <si>
    <t>Asuntos Hacendarios</t>
  </si>
  <si>
    <t>1.7.</t>
  </si>
  <si>
    <t>ASUNTOS DE ORDEN PÚBLICO Y DE SEGURIDAD INTERIOR</t>
  </si>
  <si>
    <t>1.7.1</t>
  </si>
  <si>
    <t>Policía</t>
  </si>
  <si>
    <t>1.7.2</t>
  </si>
  <si>
    <t>Protección Civil</t>
  </si>
  <si>
    <t>1.7.3</t>
  </si>
  <si>
    <t>Otros Asuntos de Orden Público y Seguridad</t>
  </si>
  <si>
    <t>1.7.4</t>
  </si>
  <si>
    <t>Sistema Nacional de Seguridad Pública</t>
  </si>
  <si>
    <t>1.8.</t>
  </si>
  <si>
    <t>1.8.1</t>
  </si>
  <si>
    <t>Servicios Registrales, Administrativos y Patrimoniales</t>
  </si>
  <si>
    <t>1.8.2</t>
  </si>
  <si>
    <t>Servicios Estadísticos</t>
  </si>
  <si>
    <t>1.8.3</t>
  </si>
  <si>
    <t>Servicios de Comunicación y Medios</t>
  </si>
  <si>
    <t>1.8.4</t>
  </si>
  <si>
    <t>Acceso a la Información Pública Gubernamental</t>
  </si>
  <si>
    <t>1.8.5</t>
  </si>
  <si>
    <t>DESARROLLO SOCIAL</t>
  </si>
  <si>
    <t>2.1.</t>
  </si>
  <si>
    <t>PROTECCIÓN AMBIENTAL</t>
  </si>
  <si>
    <t>2.1.1</t>
  </si>
  <si>
    <t>Ordenación de Desechos</t>
  </si>
  <si>
    <t>2.1.2</t>
  </si>
  <si>
    <t>Administración del Agua</t>
  </si>
  <si>
    <t>2.1.3</t>
  </si>
  <si>
    <t>Ordenación de Aguas Residuales, Drenaje y Alcantarillado</t>
  </si>
  <si>
    <t>2.1.4</t>
  </si>
  <si>
    <t>Reducción de la Contaminación</t>
  </si>
  <si>
    <t>2.1.5</t>
  </si>
  <si>
    <t>Protección de la Diversidad Biológica y del Paisaje</t>
  </si>
  <si>
    <t>2.1.6</t>
  </si>
  <si>
    <t>Otros de Protección Ambiental</t>
  </si>
  <si>
    <t>2.2.</t>
  </si>
  <si>
    <t>VIVIENDA Y SERVICIOS A LA COMUNIDAD</t>
  </si>
  <si>
    <t>2.2.1</t>
  </si>
  <si>
    <t>Urbanización</t>
  </si>
  <si>
    <t>2.2.2</t>
  </si>
  <si>
    <t>Desarrollo Comunitario</t>
  </si>
  <si>
    <t>2.2.3</t>
  </si>
  <si>
    <t>Abastecimiento de Agua</t>
  </si>
  <si>
    <t>2.2.4</t>
  </si>
  <si>
    <t>Alumbrado Público</t>
  </si>
  <si>
    <t>2.2.5</t>
  </si>
  <si>
    <t>Vivienda</t>
  </si>
  <si>
    <t>2.2.6</t>
  </si>
  <si>
    <t>Servicios Comunales</t>
  </si>
  <si>
    <t>2.2.7</t>
  </si>
  <si>
    <t>Desarrollo Regional</t>
  </si>
  <si>
    <t>2.3.</t>
  </si>
  <si>
    <t>SALUD</t>
  </si>
  <si>
    <t>2.3.1</t>
  </si>
  <si>
    <t>Prestación de Servicios de Salud a la Comunidad</t>
  </si>
  <si>
    <t>2.3.2</t>
  </si>
  <si>
    <t>Prestación de Servicios de Salud a la Persona</t>
  </si>
  <si>
    <t>2.3.3</t>
  </si>
  <si>
    <t>Generación de Recursos para la Salud</t>
  </si>
  <si>
    <t>2.3.4</t>
  </si>
  <si>
    <t>Rectoría del Sistema de Salud</t>
  </si>
  <si>
    <t>2.3.5</t>
  </si>
  <si>
    <t>Protección Social en Salud</t>
  </si>
  <si>
    <t>2.4.</t>
  </si>
  <si>
    <t>RECREACIÓN, CULTURA Y OTRAS MANIFESTACIONES SOCIALES</t>
  </si>
  <si>
    <t>2.4.1</t>
  </si>
  <si>
    <t>Deporte y Recreación</t>
  </si>
  <si>
    <t>2.4.2</t>
  </si>
  <si>
    <t>Cultura</t>
  </si>
  <si>
    <t>2.4.3</t>
  </si>
  <si>
    <t>Radio, Televisión y Editoriales</t>
  </si>
  <si>
    <t>2.4.4</t>
  </si>
  <si>
    <t>Asuntos Religiosos y Otras Manifestaciones Sociales</t>
  </si>
  <si>
    <t>2.5.</t>
  </si>
  <si>
    <t>EDUCACIÓN</t>
  </si>
  <si>
    <t>2.5.1</t>
  </si>
  <si>
    <t>Educación Básica</t>
  </si>
  <si>
    <t>2.5.2</t>
  </si>
  <si>
    <t>Educación Media Superior</t>
  </si>
  <si>
    <t>2.5.3</t>
  </si>
  <si>
    <t>Educación Superior</t>
  </si>
  <si>
    <t>2.5.4</t>
  </si>
  <si>
    <t>Posgrado</t>
  </si>
  <si>
    <t>2.5.5</t>
  </si>
  <si>
    <t>Educación para Adultos</t>
  </si>
  <si>
    <t>2.5.6</t>
  </si>
  <si>
    <t>Otros Servicios Educativos y Actividades Inherentes</t>
  </si>
  <si>
    <t>2.6.</t>
  </si>
  <si>
    <t>PROTECCIÓN SOCIAL</t>
  </si>
  <si>
    <t>2.6.1</t>
  </si>
  <si>
    <t>Enfermedad e Incapacidad</t>
  </si>
  <si>
    <t>2.6.2</t>
  </si>
  <si>
    <t>Edad Avanzada</t>
  </si>
  <si>
    <t>2.6.3</t>
  </si>
  <si>
    <t>Familia e Hijos</t>
  </si>
  <si>
    <t>2.6.4</t>
  </si>
  <si>
    <t>Desempleo</t>
  </si>
  <si>
    <t>2.6.5</t>
  </si>
  <si>
    <t>Alimentación y Nutrición</t>
  </si>
  <si>
    <t>2.6.6</t>
  </si>
  <si>
    <t>Apoyo Social para la Vivienda</t>
  </si>
  <si>
    <t>2.6.7</t>
  </si>
  <si>
    <t>Indígenas</t>
  </si>
  <si>
    <t>2.6.8</t>
  </si>
  <si>
    <t>Otros Grupos Vulnerables</t>
  </si>
  <si>
    <t>2.6.9</t>
  </si>
  <si>
    <t>Otros de Seguridad Social y Asistencia Social</t>
  </si>
  <si>
    <t>2.7.</t>
  </si>
  <si>
    <t>OTROS ASUNTOS SOCIALES</t>
  </si>
  <si>
    <t>2.7.1</t>
  </si>
  <si>
    <t>Otros Asuntos Sociales</t>
  </si>
  <si>
    <t>DESARROLLO ECONÓMICO</t>
  </si>
  <si>
    <t>3.1.</t>
  </si>
  <si>
    <t>ASUNTOS ECONÓMICOS, COMERCIALES Y LABORALES EN GENERAL</t>
  </si>
  <si>
    <t>3.1.1</t>
  </si>
  <si>
    <t>Asuntos Económicos y Comerciales en General</t>
  </si>
  <si>
    <t>3.1.2</t>
  </si>
  <si>
    <t>Asuntos Laborales Generales</t>
  </si>
  <si>
    <t>3.2.</t>
  </si>
  <si>
    <t>AGROPECUARIA, SILVICULTURA, PESCA Y CAZA</t>
  </si>
  <si>
    <t>3.2.1</t>
  </si>
  <si>
    <t>Agropecuaria</t>
  </si>
  <si>
    <t>3.2.2</t>
  </si>
  <si>
    <t>Silvicultura</t>
  </si>
  <si>
    <t>3.2.3</t>
  </si>
  <si>
    <t>Acuacultura, Pesca y Caza</t>
  </si>
  <si>
    <t>3.2.4</t>
  </si>
  <si>
    <t>Agroindustrial</t>
  </si>
  <si>
    <t>3.2.5</t>
  </si>
  <si>
    <t>Hidroagrícola</t>
  </si>
  <si>
    <t>3.2.6</t>
  </si>
  <si>
    <t>Apoyo Financiero a la Banca y Seguro Agropecuario</t>
  </si>
  <si>
    <t>3.3.</t>
  </si>
  <si>
    <t>COMBUSTIBLES Y ENERGÍA</t>
  </si>
  <si>
    <t>3.3.1</t>
  </si>
  <si>
    <t>Carbón y Otros Combustibles Minerales Sólidos</t>
  </si>
  <si>
    <t>3.3.2</t>
  </si>
  <si>
    <t>Petróleo y Gas Natural (Hidrocarburos)</t>
  </si>
  <si>
    <t>3.3.3</t>
  </si>
  <si>
    <t>Combustibles Nucleares</t>
  </si>
  <si>
    <t>3.3.4</t>
  </si>
  <si>
    <t>Otros Combustibles</t>
  </si>
  <si>
    <t>3.3.5</t>
  </si>
  <si>
    <t>Electricidad</t>
  </si>
  <si>
    <t>3.3.6</t>
  </si>
  <si>
    <t>Energía no Eléctrica</t>
  </si>
  <si>
    <t>3.4.</t>
  </si>
  <si>
    <t>MINERÍA, MANUFACTURAS Y CONSTRUCCIÓN</t>
  </si>
  <si>
    <t>3.4.1</t>
  </si>
  <si>
    <t>Extracción de Recursos Minerales excepto los Combustibles Minerales</t>
  </si>
  <si>
    <t>3.4.2</t>
  </si>
  <si>
    <t>Manufacturas</t>
  </si>
  <si>
    <t>3.4.3</t>
  </si>
  <si>
    <t>Construcción</t>
  </si>
  <si>
    <t>3.5.</t>
  </si>
  <si>
    <t>TRANSPORTE</t>
  </si>
  <si>
    <t>3.5.1</t>
  </si>
  <si>
    <t>Transporte por Carretera</t>
  </si>
  <si>
    <t>3.5.2</t>
  </si>
  <si>
    <t>Transporte por Agua y Puertos</t>
  </si>
  <si>
    <t>3.5.3</t>
  </si>
  <si>
    <t>Transporte por Ferrocarril</t>
  </si>
  <si>
    <t>3.5.4</t>
  </si>
  <si>
    <t>Transporte Aéreo</t>
  </si>
  <si>
    <t>3.5.5</t>
  </si>
  <si>
    <t>Transporte por Oleoductos y Gasoductos y Otros Sistemas de Transporte</t>
  </si>
  <si>
    <t>3.5.6</t>
  </si>
  <si>
    <t>Otros Relacionados con Transporte</t>
  </si>
  <si>
    <t>3.6.</t>
  </si>
  <si>
    <t>COMUNICACIONES</t>
  </si>
  <si>
    <t>3.6.1</t>
  </si>
  <si>
    <t>Comunicaciones</t>
  </si>
  <si>
    <t>3.7.</t>
  </si>
  <si>
    <t>TURISMO</t>
  </si>
  <si>
    <t>3.7.1</t>
  </si>
  <si>
    <t>Turismo</t>
  </si>
  <si>
    <t>3.7.2</t>
  </si>
  <si>
    <t>Hoteles y Restaurantes</t>
  </si>
  <si>
    <t>3.8.</t>
  </si>
  <si>
    <t>CIENCIA, TECNOLOGÍA E INNOVACIÓN</t>
  </si>
  <si>
    <t>3.8.1</t>
  </si>
  <si>
    <t>Investigación Científica</t>
  </si>
  <si>
    <t>3.8.2</t>
  </si>
  <si>
    <t>Desarrollo Tecnológico</t>
  </si>
  <si>
    <t>3.8.3</t>
  </si>
  <si>
    <t>Servicios Científicos y Tecnológicos</t>
  </si>
  <si>
    <t>3.8.4</t>
  </si>
  <si>
    <t>Innovación</t>
  </si>
  <si>
    <t>3.9.</t>
  </si>
  <si>
    <t>OTRAS INDUSTRIAS Y OTROS ASUNTOS ECONÓMICOS</t>
  </si>
  <si>
    <t>3.9.1</t>
  </si>
  <si>
    <t>Comercio, Distribución, Almacenamiento y Depósito</t>
  </si>
  <si>
    <t>3.9.2</t>
  </si>
  <si>
    <t>Otras Industrias</t>
  </si>
  <si>
    <t>3.9.3</t>
  </si>
  <si>
    <t>Otros Asuntos Económicos</t>
  </si>
  <si>
    <t>OTRAS NO CLASIFICADAS EN FUNCIONES ANTERIORES</t>
  </si>
  <si>
    <t>4.1.</t>
  </si>
  <si>
    <t>TRANSACCIONES DE LA DEUDA PUBLICA / COSTO FINANCIERO DE LA DEUDA</t>
  </si>
  <si>
    <t>4.1.1</t>
  </si>
  <si>
    <t>Deuda Pública Interna</t>
  </si>
  <si>
    <t>4.2.</t>
  </si>
  <si>
    <t>TRANSFERENCIAS, PARTICIPACIONES Y APORTACIONES ENTRE DIFERENTES NIVELES Y ORDENES DE GOBIERNO</t>
  </si>
  <si>
    <t>4.2.1</t>
  </si>
  <si>
    <t>Transferencias entre Diferentes Niveles y Ordenes de Gobierno</t>
  </si>
  <si>
    <t>4.3.</t>
  </si>
  <si>
    <t>SANEAMIENTO DEL SISTEMA FINANCIERO</t>
  </si>
  <si>
    <t>4.3.1</t>
  </si>
  <si>
    <t>Saneamiento del Sistema Financiero</t>
  </si>
  <si>
    <t>4.3.2</t>
  </si>
  <si>
    <t>Apoyos IPAB</t>
  </si>
  <si>
    <t>4.3.3</t>
  </si>
  <si>
    <t>Banca de Desarrollo</t>
  </si>
  <si>
    <t>4.3.4</t>
  </si>
  <si>
    <t>Apoyo a los programas de reestructura en unidades de inversión (UDIS)</t>
  </si>
  <si>
    <t>4.4.</t>
  </si>
  <si>
    <t>ADEUDOS DE EJERCICIOS FISCALES ANTERIORES</t>
  </si>
  <si>
    <t>4.4.1</t>
  </si>
  <si>
    <t>Adeudos de Ejercicios Fiscales Anteriores</t>
  </si>
  <si>
    <t>Programas con recursos concurrentes por orden de gobierno</t>
  </si>
  <si>
    <t>Nombre del Programa</t>
  </si>
  <si>
    <t>Federal</t>
  </si>
  <si>
    <t>Estatal</t>
  </si>
  <si>
    <t>Municipal</t>
  </si>
  <si>
    <t>Monto</t>
  </si>
  <si>
    <t>Total</t>
  </si>
  <si>
    <t>j=c+e+g+i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</si>
  <si>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</si>
  <si>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</si>
  <si>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</si>
  <si>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</si>
  <si>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</si>
  <si>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</si>
  <si>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</si>
  <si>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</si>
  <si>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</si>
  <si>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</si>
  <si>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</si>
  <si>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EDIFICACION NO HABITACIONAL PGO (PROGRAMA GENERAL DE OBRA)</t>
  </si>
  <si>
    <t>INGRESOS PROPIOS (JUMAPA)</t>
  </si>
  <si>
    <t>Concepto</t>
  </si>
  <si>
    <t>clausula 34 canasta para bebe</t>
  </si>
  <si>
    <t>clausula 41 comp. Economica</t>
  </si>
  <si>
    <t>clausula 46 capacitación comite sindical</t>
  </si>
  <si>
    <t>clausula 50 por defuncion</t>
  </si>
  <si>
    <t>clausula 57 ayuda de transporte</t>
  </si>
  <si>
    <t>clausula 58 uniformes deportivos</t>
  </si>
  <si>
    <t>clausula 59 becas del sindicato</t>
  </si>
  <si>
    <t>clausula 59 ayuda de utiles esc.</t>
  </si>
  <si>
    <t>clausula 64 ayuda del agua</t>
  </si>
  <si>
    <t>clausula 65 ayuda del predial</t>
  </si>
  <si>
    <t>clausula 67 serv. De telefono</t>
  </si>
  <si>
    <t>clausula 68 gto. del secretario</t>
  </si>
  <si>
    <t>clausula 69 aniversario del sindicato</t>
  </si>
  <si>
    <t>clausula 70 acts. Sociales</t>
  </si>
  <si>
    <t>clausula 49 seguro de vida</t>
  </si>
  <si>
    <t>clausula 60 fdo. Pmo personal sind.</t>
  </si>
  <si>
    <t>clausula 65 bis. Licencia</t>
  </si>
  <si>
    <t>Analítico de plazas de la Entidad</t>
  </si>
  <si>
    <t>Área/Departamento</t>
  </si>
  <si>
    <t>Plaza</t>
  </si>
  <si>
    <t>Número de plazas</t>
  </si>
  <si>
    <t>Confianza</t>
  </si>
  <si>
    <t>Sindicalizados</t>
  </si>
  <si>
    <t>Honorarios</t>
  </si>
  <si>
    <t>CALIDAD DE AGUA</t>
  </si>
  <si>
    <t>INSPECTOR DE CALIDAD AGUA</t>
  </si>
  <si>
    <t>JEFE "B"</t>
  </si>
  <si>
    <t>OPERADOR PLANTAS POTABILIZADORAS</t>
  </si>
  <si>
    <t>Suma</t>
  </si>
  <si>
    <t>-</t>
  </si>
  <si>
    <t>GESTOR</t>
  </si>
  <si>
    <t>JEFE "C"</t>
  </si>
  <si>
    <t>COMUNICACION SOCIAL</t>
  </si>
  <si>
    <t>ESPECIALISTA EN COMUNICACIÓN</t>
  </si>
  <si>
    <t>JEFE "A"</t>
  </si>
  <si>
    <t>AUDITOR</t>
  </si>
  <si>
    <t>CONTRALOR</t>
  </si>
  <si>
    <t>CONTROL DE DESCARGAS AGUAS RESIDUALES</t>
  </si>
  <si>
    <t>INSPECTOR DESCARGAS DE AGUAS</t>
  </si>
  <si>
    <t>ANALISTA "B"</t>
  </si>
  <si>
    <t>AUXILIAR "B"</t>
  </si>
  <si>
    <t>AUXILIAR "C"</t>
  </si>
  <si>
    <t>AYUDANTE DE MANTENIMIENTO</t>
  </si>
  <si>
    <t>CAPTURISTA</t>
  </si>
  <si>
    <t>CHOFER</t>
  </si>
  <si>
    <t>OFICIAL DE MANTENIMIENTO</t>
  </si>
  <si>
    <t>SUPERVISOR DE CORTES</t>
  </si>
  <si>
    <t>SUPERVISOR DE CORTES ESPECIALES</t>
  </si>
  <si>
    <t>ALMACENISTA</t>
  </si>
  <si>
    <t>ASISTENTE "B"</t>
  </si>
  <si>
    <t>COORDINADOR DE ALMACENISTAS Y CTRL BIENES MUEBLES</t>
  </si>
  <si>
    <t>DIRECTOR (A) DE AREA</t>
  </si>
  <si>
    <t>ANALISTA DEV. DE IVA</t>
  </si>
  <si>
    <t>AUXILIAR "A"</t>
  </si>
  <si>
    <t>DIRECCION DE OPERACION Y MANTENIMIENTO</t>
  </si>
  <si>
    <t>ANALISTA "A"</t>
  </si>
  <si>
    <t>ANALISTA DE PRECIOS UNITARIOS</t>
  </si>
  <si>
    <t>MODELADOR DE REDES DE DRENAJE Y CATASTRO</t>
  </si>
  <si>
    <t>ASISTENTE "A"</t>
  </si>
  <si>
    <t>DIRECTOR GENERAL</t>
  </si>
  <si>
    <t>ABOGADO ESPECIALISTA</t>
  </si>
  <si>
    <t>EFIC. Y AHORRO DE ENERGIA ELECTRICA</t>
  </si>
  <si>
    <t>OFICIAL ELECTROMECANICO</t>
  </si>
  <si>
    <t>OPERADOR DE EQ. ACUSTICOS</t>
  </si>
  <si>
    <t>GCIA. DE ALCANTARILLADO Y REDES DE AGUA POTABLE</t>
  </si>
  <si>
    <t>GERENTE</t>
  </si>
  <si>
    <t>GCIA. DE ATENCION AL USUARIO</t>
  </si>
  <si>
    <t>EJECUTIVA(O)</t>
  </si>
  <si>
    <t>JEFE "D"</t>
  </si>
  <si>
    <t>GCIA. DE COMPRAS</t>
  </si>
  <si>
    <t>COMPRADOR</t>
  </si>
  <si>
    <t>COORDINADOR DE TALLER MECANICO</t>
  </si>
  <si>
    <t>MECANICO DE MOTOS</t>
  </si>
  <si>
    <t>MECANICO DIESEL</t>
  </si>
  <si>
    <t>MECANICO ELECTRICISTA</t>
  </si>
  <si>
    <t>MECANICO GASOLINA</t>
  </si>
  <si>
    <t>GCIA. DE FRACCIONAMIENTOS Y NUEVAS INCORPORACIONES</t>
  </si>
  <si>
    <t>ANALISTA DE FRACCIONAMIENTOS</t>
  </si>
  <si>
    <t>PROYECTISTA</t>
  </si>
  <si>
    <t>SUP. DE OBRA EXTERNA "A"</t>
  </si>
  <si>
    <t>GCIA. DE MEDICION Y CATASTRO</t>
  </si>
  <si>
    <t>COORDINADOR DE ALTOS CONSUMOS</t>
  </si>
  <si>
    <t>INSPECTOR DE CATASTRO</t>
  </si>
  <si>
    <t>LECTURISTA</t>
  </si>
  <si>
    <t>SUPERVISON DE MEDICION Y CATASTRO</t>
  </si>
  <si>
    <t>SUPERVISOR DE CATASTRO</t>
  </si>
  <si>
    <t>VERIFICADOR</t>
  </si>
  <si>
    <t>GCIA. DE OPERACIÓN Y MANTTO.</t>
  </si>
  <si>
    <t>GCIA. DE PLANEACION Y PROYECTOS</t>
  </si>
  <si>
    <t>COORDINADOR DE PLANEACION HIDRAU.</t>
  </si>
  <si>
    <t>MODELADOR DE REDES DE AGUA POTABLE Y CATASTRO</t>
  </si>
  <si>
    <t>GCIA. DE RECURSOS HUMANOS</t>
  </si>
  <si>
    <t>GCIA. DE TECNOLOGIAS DE LA INFORMACION</t>
  </si>
  <si>
    <t>ADMINISTRADOR DE SISTEMAS</t>
  </si>
  <si>
    <t>PROGRAMADOR</t>
  </si>
  <si>
    <t>SOPORTE MANTENIMIENTO TECNICO</t>
  </si>
  <si>
    <t>GCIA.DE PROYECTOS ESTRATEGICOS</t>
  </si>
  <si>
    <t>ASISTENTE DE CALIDAD</t>
  </si>
  <si>
    <t>COORDINADOR SISTEMAS DE CALIDAD</t>
  </si>
  <si>
    <t>SUPERVISOR DE OPERACIÓN DE PTAR´S</t>
  </si>
  <si>
    <t>AYUDANTE DE TOPOGRAFO</t>
  </si>
  <si>
    <t>DIBUJANTE</t>
  </si>
  <si>
    <t>TOPOGRAFO "A"</t>
  </si>
  <si>
    <t>TOPOGRAFO "B"</t>
  </si>
  <si>
    <t>AUXILIAR DE LABORATORIO</t>
  </si>
  <si>
    <t>MANTENIMIENTO A REDES DE AGUA POTABLE</t>
  </si>
  <si>
    <t>OPERADOR DE EQUIPOS DE MANTENIMIENTO</t>
  </si>
  <si>
    <t>SUPERVISOR AGUA POTABLE</t>
  </si>
  <si>
    <t>AYUDANTE DE SOLDADOR</t>
  </si>
  <si>
    <t>SOLDADOR</t>
  </si>
  <si>
    <t>SUPERVISOR ALCANTARILLADO</t>
  </si>
  <si>
    <t>SUPERVISOR ELECTRICO</t>
  </si>
  <si>
    <t>TECNICO ELECTROMECANICO</t>
  </si>
  <si>
    <t>OPER. CLORACION, Y B. POZOS, CARCAMOS Y EST. DIF.</t>
  </si>
  <si>
    <t>OPERADOR DE CARCAMOS</t>
  </si>
  <si>
    <t>OPERADOR DE POZOS</t>
  </si>
  <si>
    <t>SUPERVISOR DE CARCAMOS</t>
  </si>
  <si>
    <t>SUPERVISOR DE CLORACION</t>
  </si>
  <si>
    <t>SUPERVISOR DE POZOS</t>
  </si>
  <si>
    <t>ENFERMERA</t>
  </si>
  <si>
    <t>MENSAJERO</t>
  </si>
  <si>
    <t>SUPERVISOR DE SEGURIDAD E HIGIENE</t>
  </si>
  <si>
    <t>VIGILANTE</t>
  </si>
  <si>
    <t>SUPERVISION DE AVANCE DE OBRA FISICA EXTERNA</t>
  </si>
  <si>
    <t>SUP. DE OBRA EXTERNA "B"</t>
  </si>
  <si>
    <t>SUPERVISION DE AVANCE OBRA ADMINISTRATIVA EXTERNA</t>
  </si>
  <si>
    <t>COORDINADOR DE CONTROL DE ESTIMACIONES</t>
  </si>
  <si>
    <t>Los servidores públicos ocupantes de las plazas a que se refiere el analítico de plazas, percibirán las remuneraciones que se determinen en el Tabulador de sueldos y salarios, el cual se integra en el presente presupuesto de egresos con base en lo establecido en los artículos 115 fracción IV y 127 de la Constitución Política de los Estados Unidos Mexicanos; sin que el total de erogaciones por servicios personales exceda de los montos aprobados en este Presupuesto.</t>
  </si>
  <si>
    <t>Costo anual bruto</t>
  </si>
  <si>
    <t>Costo mensual bruto</t>
  </si>
  <si>
    <t>Costo patronal</t>
  </si>
  <si>
    <t>Impuesto sobre nómina</t>
  </si>
  <si>
    <t>Seguridad social</t>
  </si>
  <si>
    <t>Total percepción mensual neta más aguinaldo y prima vacacional, Despensa Navideña, premio por puntualidad anual</t>
  </si>
  <si>
    <t>Total percepción mensual neta</t>
  </si>
  <si>
    <t>Deducciones</t>
  </si>
  <si>
    <t>Total deducciones</t>
  </si>
  <si>
    <t>ISR</t>
  </si>
  <si>
    <t>Percepción mensual bruta</t>
  </si>
  <si>
    <t>Total percepción mensual bruta</t>
  </si>
  <si>
    <t>Prestaciones adicionales mensuales [1]</t>
  </si>
  <si>
    <t>Bono de Comp.Variable</t>
  </si>
  <si>
    <t>PREMIO PUNT. MENSUAL</t>
  </si>
  <si>
    <t>Complem. Salario</t>
  </si>
  <si>
    <t>Fondo de Ahorro</t>
  </si>
  <si>
    <t>Canasta Basica</t>
  </si>
  <si>
    <t>Despensa</t>
  </si>
  <si>
    <t>Sueldo base mensual</t>
  </si>
  <si>
    <t>COORDINADOR TEC. DE CTROL.DE ESTIMACIONES</t>
  </si>
  <si>
    <t>SALDO DE LA DEUDA PÚBLICA</t>
  </si>
  <si>
    <t>No. de crédito (registro SHCP)</t>
  </si>
  <si>
    <t>Institución bancaria</t>
  </si>
  <si>
    <t>Fecha de contratación</t>
  </si>
  <si>
    <t>Tipo de instrumento</t>
  </si>
  <si>
    <t>Tasa de interés</t>
  </si>
  <si>
    <t>Plazo de vencimiento</t>
  </si>
  <si>
    <t>Fuente o garantía de pago</t>
  </si>
  <si>
    <t>Monto contratado</t>
  </si>
  <si>
    <t>Destino</t>
  </si>
  <si>
    <r>
      <t>Saldo al</t>
    </r>
    <r>
      <rPr>
        <b/>
        <u/>
        <sz val="9"/>
        <color theme="0"/>
        <rFont val="Arial"/>
        <family val="2"/>
      </rPr>
      <t xml:space="preserve"> 31 </t>
    </r>
    <r>
      <rPr>
        <b/>
        <sz val="9"/>
        <color theme="0"/>
        <rFont val="Arial"/>
        <family val="2"/>
      </rPr>
      <t xml:space="preserve"> de</t>
    </r>
    <r>
      <rPr>
        <b/>
        <u/>
        <sz val="9"/>
        <color theme="0"/>
        <rFont val="Arial"/>
        <family val="2"/>
      </rPr>
      <t xml:space="preserve"> Octubre </t>
    </r>
    <r>
      <rPr>
        <b/>
        <sz val="9"/>
        <color theme="0"/>
        <rFont val="Arial"/>
        <family val="2"/>
      </rPr>
      <t xml:space="preserve"> de 2018</t>
    </r>
  </si>
  <si>
    <t>439/2010</t>
  </si>
  <si>
    <t>BANOBRAS SNC</t>
  </si>
  <si>
    <t>11 de Noviembre de 2010</t>
  </si>
  <si>
    <t>CONTRATO DE APERTURA DE CREDITO SIMPLE</t>
  </si>
  <si>
    <t>TIIE por Factor de 3.02</t>
  </si>
  <si>
    <t>240 meses por el tiempo que este vigente el CPS</t>
  </si>
  <si>
    <t>PARTICIPACIONES PRESENTES Y FUTURAS QUE EN INGRESOS FEDERALES LES CORRESPONDAN</t>
  </si>
  <si>
    <t xml:space="preserve">Crédito en Cuenta Corriente, Irrevocable, con Deuda Solidaria </t>
  </si>
  <si>
    <t>Otros pasivos circulantes</t>
  </si>
  <si>
    <t>Otros pasivos no circulantes</t>
  </si>
  <si>
    <t>9000 Deuda Pública</t>
  </si>
  <si>
    <t>9900 ADEFAS</t>
  </si>
  <si>
    <t>Amortización de la Deuda Pública</t>
  </si>
  <si>
    <t>Intereses de la Deuda Pública</t>
  </si>
  <si>
    <t>Comisiones de la Deuda Pública</t>
  </si>
  <si>
    <t>Gastos de la Deuda Pública</t>
  </si>
  <si>
    <t>Costos por Coberturas</t>
  </si>
  <si>
    <t>Apoyos Financieros</t>
  </si>
  <si>
    <t>NO EXISTE DEUDA</t>
  </si>
  <si>
    <t>Clasificación por Objeto del Gasto</t>
  </si>
  <si>
    <t>31120-9301</t>
  </si>
  <si>
    <t>TOTAL</t>
  </si>
  <si>
    <t>PRESUPUESTO DE INGRESOS 2019</t>
  </si>
  <si>
    <t>PRESUPUESTO DE EGRESOS 2019</t>
  </si>
  <si>
    <r>
      <t xml:space="preserve">El gasto previsto para prestaciones sindicales importa la cantidad de </t>
    </r>
    <r>
      <rPr>
        <u/>
        <sz val="9"/>
        <color rgb="FF595959"/>
        <rFont val="Arial"/>
        <family val="2"/>
      </rPr>
      <t>$1'436,376.39</t>
    </r>
    <r>
      <rPr>
        <sz val="9"/>
        <color rgb="FF595959"/>
        <rFont val="Arial"/>
        <family val="2"/>
      </rPr>
      <t xml:space="preserve"> y se distribuye de la siguiente manera:</t>
    </r>
  </si>
  <si>
    <r>
      <t xml:space="preserve">En el ejercicio fiscal 2018, la Entidad contará con </t>
    </r>
    <r>
      <rPr>
        <u/>
        <sz val="9"/>
        <color rgb="FF595959"/>
        <rFont val="Arial"/>
        <family val="2"/>
      </rPr>
      <t>519</t>
    </r>
    <r>
      <rPr>
        <sz val="9"/>
        <color rgb="FF595959"/>
        <rFont val="Arial"/>
        <family val="2"/>
      </rPr>
      <t xml:space="preserve"> plazas de conformidad con lo siguiente:</t>
    </r>
  </si>
  <si>
    <r>
      <t>Tabulador de sueldos y salarios</t>
    </r>
    <r>
      <rPr>
        <b/>
        <sz val="9"/>
        <color rgb="FF595959"/>
        <rFont val="Arial"/>
        <family val="2"/>
      </rPr>
      <t xml:space="preserve"> </t>
    </r>
    <r>
      <rPr>
        <sz val="9"/>
        <color rgb="FF595959"/>
        <rFont val="Arial"/>
        <family val="2"/>
      </rPr>
      <t>(sin seguridad pública)</t>
    </r>
  </si>
  <si>
    <r>
      <t>Total deuda y otros pasivos al</t>
    </r>
    <r>
      <rPr>
        <u/>
        <sz val="9"/>
        <color theme="0"/>
        <rFont val="Arial"/>
        <family val="2"/>
      </rPr>
      <t xml:space="preserve"> 31 </t>
    </r>
    <r>
      <rPr>
        <sz val="9"/>
        <color theme="0"/>
        <rFont val="Arial"/>
        <family val="2"/>
      </rPr>
      <t xml:space="preserve">de </t>
    </r>
    <r>
      <rPr>
        <u/>
        <sz val="9"/>
        <color theme="0"/>
        <rFont val="Arial"/>
        <family val="2"/>
      </rPr>
      <t xml:space="preserve"> Octubre </t>
    </r>
    <r>
      <rPr>
        <sz val="9"/>
        <color theme="0"/>
        <rFont val="Arial"/>
        <family val="2"/>
      </rPr>
      <t>de 2018</t>
    </r>
  </si>
  <si>
    <r>
      <t>Para el ejercicio fiscal 2017 se establece una asignación presupuestaria para el pago de la deuda pública contratada con la banca privada y/o de desarrollo por la cantidad de</t>
    </r>
    <r>
      <rPr>
        <u/>
        <sz val="9"/>
        <color rgb="FF595959"/>
        <rFont val="Arial"/>
        <family val="2"/>
      </rPr>
      <t xml:space="preserve"> $ 0.00 </t>
    </r>
    <r>
      <rPr>
        <sz val="9"/>
        <color rgb="FF595959"/>
        <rFont val="Arial"/>
        <family val="2"/>
      </rPr>
      <t xml:space="preserve"> la cual será ejercida de la siguiente forma: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</si>
</sst>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595959"/>
      <name val="Arial"/>
      <family val="2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sz val="10"/>
      <color rgb="FF595959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u/>
      <sz val="10"/>
      <color rgb="FF595959"/>
      <name val="Arial"/>
      <family val="2"/>
    </font>
    <font>
      <b/>
      <vertAlign val="superscript"/>
      <sz val="9"/>
      <color rgb="FF595959"/>
      <name val="Calibri Light"/>
      <family val="2"/>
    </font>
    <font>
      <sz val="9"/>
      <color rgb="FF0070C0"/>
      <name val="Arial"/>
      <family val="2"/>
    </font>
    <font>
      <b/>
      <sz val="9"/>
      <color rgb="FF595959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u/>
      <sz val="9"/>
      <color theme="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595959"/>
      <name val="Arial"/>
      <family val="2"/>
    </font>
    <font>
      <sz val="9"/>
      <color theme="1"/>
      <name val="Calibri"/>
      <family val="2"/>
      <scheme val="minor"/>
    </font>
    <font>
      <b/>
      <sz val="9"/>
      <color theme="4" tint="-0.499984740745262"/>
      <name val="Arial"/>
      <family val="2"/>
    </font>
    <font>
      <u/>
      <sz val="9"/>
      <color rgb="FF595959"/>
      <name val="Arial"/>
      <family val="2"/>
    </font>
    <font>
      <sz val="9"/>
      <color theme="0"/>
      <name val="Arial"/>
      <family val="2"/>
    </font>
    <font>
      <u/>
      <sz val="9"/>
      <color theme="0"/>
      <name val="Arial"/>
      <family val="2"/>
    </font>
    <font>
      <sz val="9"/>
      <name val="Arial"/>
      <family val="2"/>
    </font>
  </fonts>
  <fills count="16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/>
        </stop>
      </gradientFill>
    </fill>
    <fill>
      <gradientFill degree="45">
        <stop position="0">
          <color theme="4" tint="-0.49803155613879818"/>
        </stop>
        <stop position="0.5">
          <color theme="4"/>
        </stop>
        <stop position="1">
          <color theme="4" tint="-0.49803155613879818"/>
        </stop>
      </gradientFill>
    </fill>
    <fill>
      <patternFill patternType="solid">
        <fgColor theme="4" tint="-0.499984740745262"/>
        <bgColor indexed="64"/>
      </patternFill>
    </fill>
    <fill>
      <gradientFill degree="45">
        <stop position="0">
          <color theme="4" tint="-0.25098422193060094"/>
        </stop>
        <stop position="0.5">
          <color theme="4"/>
        </stop>
        <stop position="1">
          <color theme="4" tint="-0.25098422193060094"/>
        </stop>
      </gradientFill>
    </fill>
    <fill>
      <patternFill patternType="solid">
        <fgColor theme="4" tint="0.79998168889431442"/>
        <bgColor indexed="64"/>
      </patternFill>
    </fill>
    <fill>
      <gradientFill degree="135">
        <stop position="0">
          <color theme="4" tint="-0.49803155613879818"/>
        </stop>
        <stop position="0.5">
          <color theme="4"/>
        </stop>
        <stop position="1">
          <color theme="4" tint="-0.49803155613879818"/>
        </stop>
      </gradientFill>
    </fill>
    <fill>
      <gradientFill degree="135">
        <stop position="0">
          <color theme="4" tint="0.40000610370189521"/>
        </stop>
        <stop position="0.5">
          <color theme="4" tint="0.80001220740379042"/>
        </stop>
        <stop position="1">
          <color theme="4" tint="0.40000610370189521"/>
        </stop>
      </gradient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gradientFill type="path" top="1" bottom="1">
        <stop position="0">
          <color rgb="FF0F4577"/>
        </stop>
        <stop position="1">
          <color theme="4" tint="-0.25098422193060094"/>
        </stop>
      </gradientFill>
    </fill>
    <fill>
      <gradientFill degree="135">
        <stop position="0">
          <color theme="4" tint="0.59999389629810485"/>
        </stop>
        <stop position="0.5">
          <color theme="4" tint="0.40000610370189521"/>
        </stop>
        <stop position="1">
          <color theme="4" tint="0.59999389629810485"/>
        </stop>
      </gradientFill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  <fill>
      <gradientFill degree="270">
        <stop position="0">
          <color theme="4" tint="-0.25098422193060094"/>
        </stop>
        <stop position="1">
          <color theme="4" tint="-0.49803155613879818"/>
        </stop>
      </gradientFill>
    </fill>
    <fill>
      <gradientFill degree="45">
        <stop position="0">
          <color theme="4" tint="0.40000610370189521"/>
        </stop>
        <stop position="0.5">
          <color theme="4"/>
        </stop>
        <stop position="1">
          <color theme="4" tint="0.40000610370189521"/>
        </stop>
      </gradient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5" fillId="0" borderId="0" applyNumberFormat="0" applyFill="0" applyBorder="0" applyAlignment="0" applyProtection="0"/>
  </cellStyleXfs>
  <cellXfs count="193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wrapText="1"/>
    </xf>
    <xf numFmtId="43" fontId="2" fillId="6" borderId="5" xfId="1" applyFont="1" applyFill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43" fontId="0" fillId="0" borderId="5" xfId="1" applyFont="1" applyBorder="1" applyAlignment="1">
      <alignment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wrapText="1"/>
    </xf>
    <xf numFmtId="43" fontId="8" fillId="5" borderId="5" xfId="1" applyFont="1" applyFill="1" applyBorder="1" applyAlignment="1">
      <alignment wrapText="1"/>
    </xf>
    <xf numFmtId="43" fontId="9" fillId="6" borderId="5" xfId="1" applyFont="1" applyFill="1" applyBorder="1" applyAlignment="1">
      <alignment wrapText="1"/>
    </xf>
    <xf numFmtId="43" fontId="10" fillId="0" borderId="5" xfId="1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43" fontId="0" fillId="0" borderId="3" xfId="1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wrapText="1"/>
    </xf>
    <xf numFmtId="43" fontId="0" fillId="8" borderId="5" xfId="1" applyFont="1" applyFill="1" applyBorder="1" applyAlignment="1">
      <alignment wrapText="1"/>
    </xf>
    <xf numFmtId="43" fontId="0" fillId="6" borderId="5" xfId="1" applyFont="1" applyFill="1" applyBorder="1" applyAlignment="1">
      <alignment wrapText="1"/>
    </xf>
    <xf numFmtId="43" fontId="10" fillId="6" borderId="5" xfId="1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0" fontId="16" fillId="7" borderId="19" xfId="0" applyFont="1" applyFill="1" applyBorder="1" applyAlignment="1">
      <alignment horizontal="center" wrapText="1"/>
    </xf>
    <xf numFmtId="0" fontId="5" fillId="11" borderId="0" xfId="0" applyFont="1" applyFill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right" wrapText="1"/>
    </xf>
    <xf numFmtId="0" fontId="16" fillId="13" borderId="1" xfId="0" applyFont="1" applyFill="1" applyBorder="1" applyAlignment="1">
      <alignment horizontal="center" vertical="center" wrapText="1"/>
    </xf>
    <xf numFmtId="0" fontId="16" fillId="13" borderId="0" xfId="0" applyFont="1" applyFill="1" applyAlignment="1">
      <alignment horizontal="center" vertical="center" wrapText="1"/>
    </xf>
    <xf numFmtId="0" fontId="16" fillId="14" borderId="0" xfId="0" applyFont="1" applyFill="1" applyAlignment="1">
      <alignment wrapText="1"/>
    </xf>
    <xf numFmtId="43" fontId="16" fillId="14" borderId="1" xfId="1" applyFont="1" applyFill="1" applyBorder="1" applyAlignment="1">
      <alignment horizontal="center" wrapText="1"/>
    </xf>
    <xf numFmtId="0" fontId="16" fillId="14" borderId="1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wrapText="1"/>
    </xf>
    <xf numFmtId="0" fontId="21" fillId="15" borderId="1" xfId="0" applyFont="1" applyFill="1" applyBorder="1" applyAlignment="1">
      <alignment horizontal="center" vertical="center" wrapText="1"/>
    </xf>
    <xf numFmtId="0" fontId="21" fillId="15" borderId="1" xfId="0" applyFont="1" applyFill="1" applyBorder="1" applyAlignment="1">
      <alignment wrapText="1"/>
    </xf>
    <xf numFmtId="43" fontId="21" fillId="15" borderId="1" xfId="1" applyFont="1" applyFill="1" applyBorder="1" applyAlignment="1">
      <alignment wrapText="1"/>
    </xf>
    <xf numFmtId="0" fontId="21" fillId="15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wrapText="1"/>
    </xf>
    <xf numFmtId="43" fontId="22" fillId="0" borderId="1" xfId="1" applyFont="1" applyFill="1" applyBorder="1" applyAlignment="1">
      <alignment wrapText="1"/>
    </xf>
    <xf numFmtId="0" fontId="22" fillId="0" borderId="1" xfId="0" applyFont="1" applyFill="1" applyBorder="1" applyAlignment="1">
      <alignment horizont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wrapText="1"/>
    </xf>
    <xf numFmtId="0" fontId="16" fillId="11" borderId="0" xfId="0" applyFont="1" applyFill="1" applyAlignment="1">
      <alignment horizontal="center" vertical="center" wrapText="1"/>
    </xf>
    <xf numFmtId="0" fontId="16" fillId="11" borderId="0" xfId="0" applyFont="1" applyFill="1" applyAlignment="1">
      <alignment horizontal="center" wrapText="1"/>
    </xf>
    <xf numFmtId="43" fontId="16" fillId="11" borderId="0" xfId="1" applyFont="1" applyFill="1" applyAlignment="1">
      <alignment horizontal="center" wrapText="1"/>
    </xf>
    <xf numFmtId="0" fontId="21" fillId="12" borderId="0" xfId="0" applyFont="1" applyFill="1" applyAlignment="1">
      <alignment horizontal="center" vertical="center" wrapText="1"/>
    </xf>
    <xf numFmtId="0" fontId="21" fillId="12" borderId="0" xfId="0" applyFont="1" applyFill="1" applyAlignment="1">
      <alignment vertical="center" wrapText="1"/>
    </xf>
    <xf numFmtId="43" fontId="21" fillId="12" borderId="0" xfId="1" applyFont="1" applyFill="1" applyAlignment="1">
      <alignment wrapText="1"/>
    </xf>
    <xf numFmtId="0" fontId="21" fillId="12" borderId="0" xfId="0" applyFont="1" applyFill="1" applyAlignment="1">
      <alignment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43" fontId="22" fillId="0" borderId="0" xfId="1" applyFont="1" applyAlignment="1">
      <alignment wrapText="1"/>
    </xf>
    <xf numFmtId="0" fontId="22" fillId="0" borderId="0" xfId="0" applyFont="1" applyAlignment="1">
      <alignment horizontal="center" vertical="center"/>
    </xf>
    <xf numFmtId="49" fontId="21" fillId="12" borderId="0" xfId="0" applyNumberFormat="1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3" fontId="22" fillId="0" borderId="0" xfId="1" applyFont="1" applyAlignment="1">
      <alignment vertical="center" wrapText="1"/>
    </xf>
    <xf numFmtId="0" fontId="22" fillId="0" borderId="0" xfId="0" applyFont="1"/>
    <xf numFmtId="43" fontId="16" fillId="4" borderId="3" xfId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wrapText="1"/>
    </xf>
    <xf numFmtId="43" fontId="16" fillId="5" borderId="3" xfId="1" applyFont="1" applyFill="1" applyBorder="1" applyAlignment="1">
      <alignment wrapText="1"/>
    </xf>
    <xf numFmtId="43" fontId="21" fillId="6" borderId="5" xfId="1" applyFont="1" applyFill="1" applyBorder="1" applyAlignment="1">
      <alignment wrapText="1"/>
    </xf>
    <xf numFmtId="43" fontId="22" fillId="0" borderId="5" xfId="1" applyFont="1" applyBorder="1" applyAlignment="1">
      <alignment wrapText="1"/>
    </xf>
    <xf numFmtId="43" fontId="16" fillId="5" borderId="5" xfId="1" applyFont="1" applyFill="1" applyBorder="1" applyAlignment="1">
      <alignment wrapText="1"/>
    </xf>
    <xf numFmtId="4" fontId="9" fillId="6" borderId="3" xfId="2" applyNumberFormat="1" applyFont="1" applyFill="1" applyBorder="1" applyAlignment="1">
      <alignment wrapText="1"/>
    </xf>
    <xf numFmtId="0" fontId="23" fillId="0" borderId="0" xfId="0" applyFont="1" applyAlignment="1">
      <alignment wrapText="1"/>
    </xf>
    <xf numFmtId="43" fontId="16" fillId="7" borderId="3" xfId="1" applyFont="1" applyFill="1" applyBorder="1" applyAlignment="1">
      <alignment vertical="center" wrapText="1"/>
    </xf>
    <xf numFmtId="4" fontId="22" fillId="0" borderId="5" xfId="2" applyNumberFormat="1" applyFont="1" applyBorder="1" applyAlignment="1">
      <alignment wrapText="1"/>
    </xf>
    <xf numFmtId="4" fontId="16" fillId="7" borderId="3" xfId="2" applyNumberFormat="1" applyFont="1" applyFill="1" applyBorder="1" applyAlignment="1">
      <alignment wrapText="1"/>
    </xf>
    <xf numFmtId="0" fontId="16" fillId="7" borderId="0" xfId="0" applyFont="1" applyFill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44" fontId="23" fillId="0" borderId="1" xfId="2" applyFont="1" applyBorder="1" applyAlignment="1">
      <alignment wrapText="1"/>
    </xf>
    <xf numFmtId="0" fontId="23" fillId="0" borderId="1" xfId="0" applyFont="1" applyBorder="1" applyAlignment="1">
      <alignment horizontal="center" wrapText="1"/>
    </xf>
    <xf numFmtId="4" fontId="23" fillId="0" borderId="1" xfId="2" applyNumberFormat="1" applyFont="1" applyBorder="1" applyAlignment="1">
      <alignment wrapText="1"/>
    </xf>
    <xf numFmtId="4" fontId="14" fillId="0" borderId="1" xfId="2" applyNumberFormat="1" applyFont="1" applyBorder="1" applyAlignment="1">
      <alignment wrapText="1"/>
    </xf>
    <xf numFmtId="0" fontId="16" fillId="3" borderId="1" xfId="0" applyFont="1" applyFill="1" applyBorder="1" applyAlignment="1">
      <alignment horizontal="center" vertical="center" wrapText="1"/>
    </xf>
    <xf numFmtId="43" fontId="16" fillId="3" borderId="1" xfId="1" applyFont="1" applyFill="1" applyBorder="1" applyAlignment="1">
      <alignment horizontal="center" vertical="center" wrapText="1"/>
    </xf>
    <xf numFmtId="43" fontId="23" fillId="0" borderId="1" xfId="1" applyFont="1" applyBorder="1" applyAlignment="1">
      <alignment wrapText="1"/>
    </xf>
    <xf numFmtId="43" fontId="22" fillId="0" borderId="0" xfId="1" applyFont="1"/>
    <xf numFmtId="43" fontId="22" fillId="0" borderId="0" xfId="0" applyNumberFormat="1" applyFont="1"/>
    <xf numFmtId="0" fontId="13" fillId="0" borderId="1" xfId="0" applyFont="1" applyBorder="1" applyAlignment="1">
      <alignment horizontal="center" vertical="center" wrapText="1"/>
    </xf>
    <xf numFmtId="43" fontId="10" fillId="0" borderId="1" xfId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22" fillId="0" borderId="1" xfId="0" applyFont="1" applyBorder="1"/>
    <xf numFmtId="43" fontId="22" fillId="0" borderId="1" xfId="1" applyFont="1" applyBorder="1" applyAlignment="1">
      <alignment wrapText="1"/>
    </xf>
    <xf numFmtId="43" fontId="22" fillId="0" borderId="1" xfId="1" applyFont="1" applyBorder="1"/>
    <xf numFmtId="43" fontId="10" fillId="0" borderId="1" xfId="1" applyFont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43" fontId="22" fillId="0" borderId="1" xfId="1" applyFont="1" applyBorder="1" applyAlignment="1">
      <alignment horizontal="center" vertical="center" wrapText="1"/>
    </xf>
    <xf numFmtId="43" fontId="22" fillId="0" borderId="1" xfId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wrapText="1"/>
    </xf>
    <xf numFmtId="0" fontId="29" fillId="0" borderId="1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wrapText="1"/>
    </xf>
    <xf numFmtId="4" fontId="29" fillId="0" borderId="1" xfId="2" applyNumberFormat="1" applyFont="1" applyFill="1" applyBorder="1" applyAlignment="1" applyProtection="1">
      <alignment horizontal="center" vertical="center"/>
    </xf>
    <xf numFmtId="4" fontId="23" fillId="0" borderId="19" xfId="2" applyNumberFormat="1" applyFont="1" applyBorder="1" applyAlignment="1">
      <alignment wrapText="1"/>
    </xf>
    <xf numFmtId="4" fontId="14" fillId="0" borderId="19" xfId="2" applyNumberFormat="1" applyFont="1" applyBorder="1" applyAlignment="1">
      <alignment wrapText="1"/>
    </xf>
    <xf numFmtId="4" fontId="20" fillId="2" borderId="19" xfId="0" applyNumberFormat="1" applyFont="1" applyFill="1" applyBorder="1" applyAlignment="1">
      <alignment wrapText="1"/>
    </xf>
    <xf numFmtId="0" fontId="14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16" fillId="2" borderId="15" xfId="0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6" fillId="2" borderId="4" xfId="0" applyFont="1" applyFill="1" applyBorder="1" applyAlignment="1">
      <alignment horizontal="center" wrapText="1"/>
    </xf>
    <xf numFmtId="0" fontId="16" fillId="2" borderId="5" xfId="0" applyFont="1" applyFill="1" applyBorder="1" applyAlignment="1">
      <alignment horizontal="center" wrapText="1"/>
    </xf>
    <xf numFmtId="0" fontId="20" fillId="2" borderId="5" xfId="0" applyFont="1" applyFill="1" applyBorder="1" applyAlignment="1">
      <alignment horizontal="center" wrapText="1"/>
    </xf>
    <xf numFmtId="0" fontId="23" fillId="10" borderId="4" xfId="0" applyFont="1" applyFill="1" applyBorder="1" applyAlignment="1">
      <alignment wrapText="1"/>
    </xf>
    <xf numFmtId="0" fontId="23" fillId="10" borderId="5" xfId="0" applyFont="1" applyFill="1" applyBorder="1" applyAlignment="1">
      <alignment wrapText="1"/>
    </xf>
    <xf numFmtId="0" fontId="14" fillId="10" borderId="4" xfId="0" applyFont="1" applyFill="1" applyBorder="1" applyAlignment="1">
      <alignment wrapText="1"/>
    </xf>
    <xf numFmtId="0" fontId="14" fillId="10" borderId="5" xfId="0" applyFont="1" applyFill="1" applyBorder="1" applyAlignment="1">
      <alignment wrapText="1"/>
    </xf>
    <xf numFmtId="0" fontId="16" fillId="2" borderId="0" xfId="0" applyFont="1" applyFill="1" applyAlignment="1">
      <alignment horizontal="center" vertical="center" wrapText="1"/>
    </xf>
    <xf numFmtId="0" fontId="16" fillId="5" borderId="20" xfId="0" applyFont="1" applyFill="1" applyBorder="1" applyAlignment="1">
      <alignment horizontal="left" wrapText="1"/>
    </xf>
    <xf numFmtId="43" fontId="16" fillId="5" borderId="20" xfId="1" applyFont="1" applyFill="1" applyBorder="1" applyAlignment="1">
      <alignment horizontal="right" wrapText="1"/>
    </xf>
    <xf numFmtId="0" fontId="22" fillId="0" borderId="0" xfId="0" applyFont="1" applyFill="1" applyAlignment="1">
      <alignment horizontal="left" wrapText="1"/>
    </xf>
    <xf numFmtId="43" fontId="29" fillId="0" borderId="0" xfId="1" applyFont="1" applyFill="1" applyBorder="1" applyAlignment="1">
      <alignment horizontal="left" vertical="center" wrapText="1"/>
    </xf>
    <xf numFmtId="43" fontId="22" fillId="0" borderId="0" xfId="1" applyFont="1" applyFill="1" applyAlignment="1">
      <alignment horizontal="right" wrapText="1"/>
    </xf>
    <xf numFmtId="0" fontId="22" fillId="0" borderId="0" xfId="0" applyFont="1" applyFill="1" applyAlignment="1">
      <alignment wrapText="1"/>
    </xf>
    <xf numFmtId="43" fontId="16" fillId="2" borderId="0" xfId="1" applyFont="1" applyFill="1" applyAlignment="1">
      <alignment horizontal="right" vertical="center" wrapText="1"/>
    </xf>
    <xf numFmtId="0" fontId="21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wrapText="1"/>
    </xf>
    <xf numFmtId="0" fontId="14" fillId="6" borderId="3" xfId="0" applyFont="1" applyFill="1" applyBorder="1" applyAlignment="1">
      <alignment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5" fillId="0" borderId="0" xfId="0" applyFont="1" applyFill="1" applyAlignment="1">
      <alignment horizontal="center" vertical="center"/>
    </xf>
    <xf numFmtId="0" fontId="16" fillId="7" borderId="2" xfId="0" applyFont="1" applyFill="1" applyBorder="1" applyAlignment="1">
      <alignment vertical="center" wrapText="1"/>
    </xf>
    <xf numFmtId="0" fontId="16" fillId="7" borderId="3" xfId="0" applyFont="1" applyFill="1" applyBorder="1" applyAlignment="1">
      <alignment vertical="center" wrapText="1"/>
    </xf>
    <xf numFmtId="0" fontId="16" fillId="7" borderId="2" xfId="0" applyFont="1" applyFill="1" applyBorder="1" applyAlignment="1">
      <alignment wrapText="1"/>
    </xf>
    <xf numFmtId="0" fontId="16" fillId="7" borderId="3" xfId="0" applyFont="1" applyFill="1" applyBorder="1" applyAlignment="1">
      <alignment wrapText="1"/>
    </xf>
    <xf numFmtId="0" fontId="12" fillId="0" borderId="0" xfId="0" applyFont="1" applyAlignment="1">
      <alignment horizontal="center" wrapText="1"/>
    </xf>
    <xf numFmtId="0" fontId="21" fillId="0" borderId="0" xfId="0" applyFont="1" applyFill="1" applyAlignment="1">
      <alignment horizontal="center" vertical="center"/>
    </xf>
    <xf numFmtId="0" fontId="16" fillId="7" borderId="6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wrapText="1"/>
    </xf>
    <xf numFmtId="0" fontId="23" fillId="0" borderId="6" xfId="0" applyFont="1" applyBorder="1" applyAlignment="1">
      <alignment horizontal="center" vertical="center" textRotation="90" wrapText="1"/>
    </xf>
    <xf numFmtId="0" fontId="27" fillId="3" borderId="7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8" fillId="3" borderId="7" xfId="4" applyFont="1" applyFill="1" applyBorder="1" applyAlignment="1">
      <alignment horizontal="center" vertical="center" wrapText="1"/>
    </xf>
    <xf numFmtId="0" fontId="28" fillId="3" borderId="9" xfId="4" applyFont="1" applyFill="1" applyBorder="1" applyAlignment="1">
      <alignment horizontal="center" vertical="center" wrapText="1"/>
    </xf>
    <xf numFmtId="0" fontId="28" fillId="3" borderId="10" xfId="4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wrapText="1"/>
    </xf>
    <xf numFmtId="0" fontId="16" fillId="2" borderId="14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0" fontId="16" fillId="7" borderId="16" xfId="0" applyFont="1" applyFill="1" applyBorder="1" applyAlignment="1">
      <alignment horizontal="center" wrapText="1"/>
    </xf>
    <xf numFmtId="0" fontId="16" fillId="7" borderId="17" xfId="0" applyFont="1" applyFill="1" applyBorder="1" applyAlignment="1">
      <alignment horizontal="center" wrapText="1"/>
    </xf>
    <xf numFmtId="0" fontId="16" fillId="7" borderId="18" xfId="0" applyFont="1" applyFill="1" applyBorder="1" applyAlignment="1">
      <alignment horizontal="center" wrapText="1"/>
    </xf>
    <xf numFmtId="0" fontId="23" fillId="0" borderId="16" xfId="0" applyFont="1" applyBorder="1" applyAlignment="1">
      <alignment wrapText="1"/>
    </xf>
    <xf numFmtId="0" fontId="23" fillId="0" borderId="17" xfId="0" applyFont="1" applyBorder="1" applyAlignment="1">
      <alignment wrapText="1"/>
    </xf>
    <xf numFmtId="0" fontId="23" fillId="0" borderId="18" xfId="0" applyFont="1" applyBorder="1" applyAlignment="1">
      <alignment wrapText="1"/>
    </xf>
    <xf numFmtId="0" fontId="27" fillId="2" borderId="16" xfId="0" applyFont="1" applyFill="1" applyBorder="1" applyAlignment="1">
      <alignment wrapText="1"/>
    </xf>
    <xf numFmtId="0" fontId="27" fillId="2" borderId="17" xfId="0" applyFont="1" applyFill="1" applyBorder="1" applyAlignment="1">
      <alignment wrapText="1"/>
    </xf>
    <xf numFmtId="0" fontId="27" fillId="2" borderId="18" xfId="0" applyFont="1" applyFill="1" applyBorder="1" applyAlignment="1">
      <alignment wrapText="1"/>
    </xf>
    <xf numFmtId="0" fontId="16" fillId="2" borderId="0" xfId="0" applyFont="1" applyFill="1" applyAlignment="1">
      <alignment horizontal="center" vertical="center" wrapText="1"/>
    </xf>
  </cellXfs>
  <cellStyles count="5">
    <cellStyle name="Hipervínculo" xfId="4" builtinId="8"/>
    <cellStyle name="Millares" xfId="1" builtinId="3"/>
    <cellStyle name="Moneda" xfId="2" builtinId="4"/>
    <cellStyle name="Normal" xfId="0" builtinId="0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143685</xdr:colOff>
      <xdr:row>0</xdr:row>
      <xdr:rowOff>40605</xdr:rowOff>
    </xdr:from>
    <xdr:to>
      <xdr:col>0</xdr:col>
      <xdr:colOff>145806</xdr:colOff>
      <xdr:row>0</xdr:row>
      <xdr:rowOff>190500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44C1A300-2EBF-4C33-B6EC-0C224E6E7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685" y="40605"/>
          <a:ext cx="2121" cy="1498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%20Y%20CUENTA%20PUBLICA/BERY/ANTEPROYECTO%202019%20FINAL%2014.12.18/ANTEPROYECTO%20DESCENTRALIZADOS%202019/JUMAPA__Presupuesto_2019/Anexos%20Presupuesto%20%20Model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%20Y%20CUENTA%20PUBLICA/ANTEPROYECTO%20DESCENTRALIZADOS%202019/JUMAPA__Presupuesto_2019/Anexos%20Presupuesto%20%20Model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2"/>
      <sheetName val="COG"/>
      <sheetName val="4"/>
      <sheetName val="5"/>
      <sheetName val="6"/>
      <sheetName val="7"/>
      <sheetName val="8"/>
      <sheetName val="9NoAplica"/>
      <sheetName val="10NoAplica"/>
      <sheetName val="11NoAplica"/>
      <sheetName val="12"/>
      <sheetName val="13NoAplica"/>
      <sheetName val="14NoAplica"/>
      <sheetName val="15"/>
      <sheetName val="16"/>
      <sheetName val="18"/>
      <sheetName val="19"/>
      <sheetName val="23"/>
      <sheetName val="26"/>
      <sheetName val="27"/>
      <sheetName val="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NoAplica"/>
      <sheetName val="10NoAplica"/>
      <sheetName val="11NoAplica"/>
      <sheetName val="12"/>
      <sheetName val="13NoAplica"/>
      <sheetName val="14NoAplica"/>
      <sheetName val="15"/>
      <sheetName val="16"/>
      <sheetName val="18"/>
      <sheetName val="19"/>
      <sheetName val="23"/>
      <sheetName val="26"/>
      <sheetName val="27"/>
      <sheetName val="28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7"/>
  <sheetViews>
    <sheetView zoomScaleNormal="100" workbookViewId="0">
      <selection sqref="A1:D1"/>
    </sheetView>
  </sheetViews>
  <sheetFormatPr baseColWidth="10" defaultColWidth="11.42578125" defaultRowHeight="15" x14ac:dyDescent="0.25"/>
  <cols>
    <col min="1" max="1" width="12" customWidth="1"/>
    <col min="2" max="2" width="40.42578125" customWidth="1"/>
    <col min="3" max="3" width="14.85546875" customWidth="1"/>
    <col min="4" max="4" width="7" bestFit="1" customWidth="1"/>
    <col min="10" max="10" width="11.140625" customWidth="1"/>
  </cols>
  <sheetData>
    <row r="1" spans="1:4" x14ac:dyDescent="0.25">
      <c r="A1" s="136" t="s">
        <v>0</v>
      </c>
      <c r="B1" s="136"/>
      <c r="C1" s="136"/>
      <c r="D1" s="136"/>
    </row>
    <row r="2" spans="1:4" x14ac:dyDescent="0.25">
      <c r="A2" s="136" t="s">
        <v>1093</v>
      </c>
      <c r="B2" s="136"/>
      <c r="C2" s="136"/>
      <c r="D2" s="136"/>
    </row>
    <row r="3" spans="1:4" x14ac:dyDescent="0.25">
      <c r="A3" s="36" t="s">
        <v>239</v>
      </c>
      <c r="B3" s="37" t="s">
        <v>240</v>
      </c>
      <c r="C3" s="36" t="s">
        <v>5</v>
      </c>
      <c r="D3" s="36" t="s">
        <v>6</v>
      </c>
    </row>
    <row r="4" spans="1:4" x14ac:dyDescent="0.25">
      <c r="A4" s="40"/>
      <c r="B4" s="38" t="s">
        <v>241</v>
      </c>
      <c r="C4" s="39">
        <f>SUM(C5,C8,C10,C16,C13)</f>
        <v>479341075</v>
      </c>
      <c r="D4" s="41"/>
    </row>
    <row r="5" spans="1:4" x14ac:dyDescent="0.25">
      <c r="A5" s="42">
        <v>40</v>
      </c>
      <c r="B5" s="43" t="s">
        <v>242</v>
      </c>
      <c r="C5" s="44">
        <f>SUM(C6:C7)</f>
        <v>366732009</v>
      </c>
      <c r="D5" s="45"/>
    </row>
    <row r="6" spans="1:4" ht="24.75" x14ac:dyDescent="0.25">
      <c r="A6" s="46">
        <v>41</v>
      </c>
      <c r="B6" s="47" t="s">
        <v>243</v>
      </c>
      <c r="C6" s="48">
        <v>318610178</v>
      </c>
      <c r="D6" s="49">
        <v>14</v>
      </c>
    </row>
    <row r="7" spans="1:4" ht="48.75" x14ac:dyDescent="0.25">
      <c r="A7" s="50">
        <v>49</v>
      </c>
      <c r="B7" s="47" t="s">
        <v>244</v>
      </c>
      <c r="C7" s="48">
        <v>48121831</v>
      </c>
      <c r="D7" s="49">
        <v>14</v>
      </c>
    </row>
    <row r="8" spans="1:4" x14ac:dyDescent="0.25">
      <c r="A8" s="42">
        <v>50</v>
      </c>
      <c r="B8" s="43" t="s">
        <v>245</v>
      </c>
      <c r="C8" s="44">
        <f>SUM(C9)</f>
        <v>2405000</v>
      </c>
      <c r="D8" s="45"/>
    </row>
    <row r="9" spans="1:4" x14ac:dyDescent="0.25">
      <c r="A9" s="50">
        <v>51</v>
      </c>
      <c r="B9" s="47" t="s">
        <v>246</v>
      </c>
      <c r="C9" s="48">
        <v>2405000</v>
      </c>
      <c r="D9" s="49">
        <v>14</v>
      </c>
    </row>
    <row r="10" spans="1:4" x14ac:dyDescent="0.25">
      <c r="A10" s="42">
        <v>60</v>
      </c>
      <c r="B10" s="43" t="s">
        <v>247</v>
      </c>
      <c r="C10" s="44">
        <f>SUM(C11:C12)</f>
        <v>5619066</v>
      </c>
      <c r="D10" s="45"/>
    </row>
    <row r="11" spans="1:4" x14ac:dyDescent="0.25">
      <c r="A11" s="50">
        <v>61</v>
      </c>
      <c r="B11" s="47" t="s">
        <v>248</v>
      </c>
      <c r="C11" s="48">
        <v>4352110</v>
      </c>
      <c r="D11" s="49">
        <v>14</v>
      </c>
    </row>
    <row r="12" spans="1:4" ht="48.75" x14ac:dyDescent="0.25">
      <c r="A12" s="50">
        <v>69</v>
      </c>
      <c r="B12" s="47" t="s">
        <v>249</v>
      </c>
      <c r="C12" s="48">
        <v>1266956</v>
      </c>
      <c r="D12" s="49">
        <v>14</v>
      </c>
    </row>
    <row r="13" spans="1:4" x14ac:dyDescent="0.25">
      <c r="A13" s="42">
        <v>80</v>
      </c>
      <c r="B13" s="43" t="s">
        <v>250</v>
      </c>
      <c r="C13" s="44">
        <f>SUM(C14:C15)</f>
        <v>42970000</v>
      </c>
      <c r="D13" s="45"/>
    </row>
    <row r="14" spans="1:4" x14ac:dyDescent="0.25">
      <c r="A14" s="50">
        <v>82</v>
      </c>
      <c r="B14" s="47" t="s">
        <v>251</v>
      </c>
      <c r="C14" s="48">
        <v>2800000</v>
      </c>
      <c r="D14" s="49">
        <v>15</v>
      </c>
    </row>
    <row r="15" spans="1:4" x14ac:dyDescent="0.25">
      <c r="A15" s="50">
        <v>83</v>
      </c>
      <c r="B15" s="47" t="s">
        <v>252</v>
      </c>
      <c r="C15" s="48">
        <v>40170000</v>
      </c>
      <c r="D15" s="49">
        <v>15</v>
      </c>
    </row>
    <row r="16" spans="1:4" ht="24.75" x14ac:dyDescent="0.25">
      <c r="A16" s="42">
        <v>90</v>
      </c>
      <c r="B16" s="43" t="s">
        <v>253</v>
      </c>
      <c r="C16" s="44">
        <f>SUM(C17)</f>
        <v>61615000</v>
      </c>
      <c r="D16" s="45"/>
    </row>
    <row r="17" spans="1:4" ht="24.75" x14ac:dyDescent="0.25">
      <c r="A17" s="50">
        <v>96</v>
      </c>
      <c r="B17" s="51" t="s">
        <v>254</v>
      </c>
      <c r="C17" s="48">
        <v>61615000</v>
      </c>
      <c r="D17" s="49">
        <v>15</v>
      </c>
    </row>
  </sheetData>
  <mergeCells count="2"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72"/>
  <sheetViews>
    <sheetView tabSelected="1" topLeftCell="A137" workbookViewId="0">
      <selection sqref="A1:C172"/>
    </sheetView>
  </sheetViews>
  <sheetFormatPr baseColWidth="10" defaultColWidth="11.42578125" defaultRowHeight="15" x14ac:dyDescent="0.25"/>
  <cols>
    <col min="1" max="1" width="13" style="32" bestFit="1" customWidth="1"/>
    <col min="2" max="2" width="51.5703125" style="32" bestFit="1" customWidth="1"/>
    <col min="3" max="3" width="20.140625" style="35" customWidth="1"/>
    <col min="4" max="4" width="11.42578125" style="29"/>
    <col min="5" max="16384" width="11.42578125" style="19"/>
  </cols>
  <sheetData>
    <row r="1" spans="1:4" s="34" customFormat="1" ht="42" customHeight="1" x14ac:dyDescent="0.25">
      <c r="A1" s="137" t="s">
        <v>0</v>
      </c>
      <c r="B1" s="137"/>
      <c r="C1" s="137"/>
      <c r="D1" s="59"/>
    </row>
    <row r="2" spans="1:4" s="34" customFormat="1" x14ac:dyDescent="0.25">
      <c r="A2" s="192" t="s">
        <v>1090</v>
      </c>
      <c r="B2" s="192"/>
      <c r="C2" s="128" t="s">
        <v>256</v>
      </c>
      <c r="D2" s="59"/>
    </row>
    <row r="3" spans="1:4" x14ac:dyDescent="0.25">
      <c r="A3" s="129" t="s">
        <v>1091</v>
      </c>
      <c r="B3" s="129" t="s">
        <v>195</v>
      </c>
      <c r="C3" s="130">
        <v>6524695.1291289181</v>
      </c>
      <c r="D3" s="60"/>
    </row>
    <row r="4" spans="1:4" s="33" customFormat="1" x14ac:dyDescent="0.25">
      <c r="A4" s="131">
        <v>1000</v>
      </c>
      <c r="B4" s="132" t="s">
        <v>235</v>
      </c>
      <c r="C4" s="133">
        <v>2672996.8066289178</v>
      </c>
      <c r="D4" s="134"/>
    </row>
    <row r="5" spans="1:4" s="33" customFormat="1" x14ac:dyDescent="0.25">
      <c r="A5" s="131">
        <v>2000</v>
      </c>
      <c r="B5" s="132" t="s">
        <v>236</v>
      </c>
      <c r="C5" s="133">
        <v>1082066.0475000001</v>
      </c>
      <c r="D5" s="134"/>
    </row>
    <row r="6" spans="1:4" s="33" customFormat="1" x14ac:dyDescent="0.25">
      <c r="A6" s="131">
        <v>3000</v>
      </c>
      <c r="B6" s="132" t="s">
        <v>237</v>
      </c>
      <c r="C6" s="133">
        <v>1853575</v>
      </c>
      <c r="D6" s="134"/>
    </row>
    <row r="7" spans="1:4" s="33" customFormat="1" x14ac:dyDescent="0.25">
      <c r="A7" s="131">
        <v>5000</v>
      </c>
      <c r="B7" s="132" t="s">
        <v>238</v>
      </c>
      <c r="C7" s="133">
        <v>916057.27500000002</v>
      </c>
      <c r="D7" s="134"/>
    </row>
    <row r="8" spans="1:4" x14ac:dyDescent="0.25">
      <c r="A8" s="129" t="s">
        <v>1091</v>
      </c>
      <c r="B8" s="129" t="s">
        <v>101</v>
      </c>
      <c r="C8" s="130">
        <v>3919368.3244283837</v>
      </c>
      <c r="D8" s="60"/>
    </row>
    <row r="9" spans="1:4" s="33" customFormat="1" x14ac:dyDescent="0.25">
      <c r="A9" s="131">
        <v>1000</v>
      </c>
      <c r="B9" s="132" t="s">
        <v>235</v>
      </c>
      <c r="C9" s="133">
        <v>1170098.476428384</v>
      </c>
      <c r="D9" s="134"/>
    </row>
    <row r="10" spans="1:4" s="33" customFormat="1" x14ac:dyDescent="0.25">
      <c r="A10" s="131">
        <v>2000</v>
      </c>
      <c r="B10" s="132" t="s">
        <v>236</v>
      </c>
      <c r="C10" s="133">
        <v>14597.892</v>
      </c>
      <c r="D10" s="134"/>
    </row>
    <row r="11" spans="1:4" s="33" customFormat="1" x14ac:dyDescent="0.25">
      <c r="A11" s="131">
        <v>3000</v>
      </c>
      <c r="B11" s="132" t="s">
        <v>237</v>
      </c>
      <c r="C11" s="133">
        <v>2722000</v>
      </c>
      <c r="D11" s="134"/>
    </row>
    <row r="12" spans="1:4" s="33" customFormat="1" x14ac:dyDescent="0.25">
      <c r="A12" s="131">
        <v>5000</v>
      </c>
      <c r="B12" s="132" t="s">
        <v>238</v>
      </c>
      <c r="C12" s="133">
        <v>12671.955999999998</v>
      </c>
      <c r="D12" s="134"/>
    </row>
    <row r="13" spans="1:4" x14ac:dyDescent="0.25">
      <c r="A13" s="129" t="s">
        <v>1091</v>
      </c>
      <c r="B13" s="129" t="s">
        <v>51</v>
      </c>
      <c r="C13" s="130">
        <v>6749895.9816234028</v>
      </c>
      <c r="D13" s="60"/>
    </row>
    <row r="14" spans="1:4" s="33" customFormat="1" x14ac:dyDescent="0.25">
      <c r="A14" s="131">
        <v>1000</v>
      </c>
      <c r="B14" s="132" t="s">
        <v>235</v>
      </c>
      <c r="C14" s="133">
        <v>1701980.8306234025</v>
      </c>
      <c r="D14" s="134"/>
    </row>
    <row r="15" spans="1:4" s="33" customFormat="1" x14ac:dyDescent="0.25">
      <c r="A15" s="131">
        <v>2000</v>
      </c>
      <c r="B15" s="132" t="s">
        <v>236</v>
      </c>
      <c r="C15" s="133">
        <v>97170.831000000006</v>
      </c>
      <c r="D15" s="134"/>
    </row>
    <row r="16" spans="1:4" s="33" customFormat="1" x14ac:dyDescent="0.25">
      <c r="A16" s="131">
        <v>3000</v>
      </c>
      <c r="B16" s="132" t="s">
        <v>237</v>
      </c>
      <c r="C16" s="133">
        <v>4950744.32</v>
      </c>
      <c r="D16" s="134"/>
    </row>
    <row r="17" spans="1:4" x14ac:dyDescent="0.25">
      <c r="A17" s="129" t="s">
        <v>1091</v>
      </c>
      <c r="B17" s="129" t="s">
        <v>45</v>
      </c>
      <c r="C17" s="130">
        <v>1389087.4092850646</v>
      </c>
      <c r="D17" s="60"/>
    </row>
    <row r="18" spans="1:4" s="33" customFormat="1" x14ac:dyDescent="0.25">
      <c r="A18" s="131">
        <v>1000</v>
      </c>
      <c r="B18" s="132" t="s">
        <v>235</v>
      </c>
      <c r="C18" s="133">
        <v>1356613.3842850646</v>
      </c>
      <c r="D18" s="134"/>
    </row>
    <row r="19" spans="1:4" s="33" customFormat="1" x14ac:dyDescent="0.25">
      <c r="A19" s="131">
        <v>2000</v>
      </c>
      <c r="B19" s="132" t="s">
        <v>236</v>
      </c>
      <c r="C19" s="133">
        <v>2424.0250000000001</v>
      </c>
      <c r="D19" s="134"/>
    </row>
    <row r="20" spans="1:4" s="33" customFormat="1" x14ac:dyDescent="0.25">
      <c r="A20" s="131">
        <v>3000</v>
      </c>
      <c r="B20" s="132" t="s">
        <v>237</v>
      </c>
      <c r="C20" s="133">
        <v>21600</v>
      </c>
      <c r="D20" s="134"/>
    </row>
    <row r="21" spans="1:4" s="33" customFormat="1" x14ac:dyDescent="0.25">
      <c r="A21" s="131">
        <v>5000</v>
      </c>
      <c r="B21" s="132" t="s">
        <v>238</v>
      </c>
      <c r="C21" s="133">
        <v>8450</v>
      </c>
      <c r="D21" s="134"/>
    </row>
    <row r="22" spans="1:4" x14ac:dyDescent="0.25">
      <c r="A22" s="129" t="s">
        <v>1091</v>
      </c>
      <c r="B22" s="129" t="s">
        <v>192</v>
      </c>
      <c r="C22" s="130">
        <v>1800253.615334084</v>
      </c>
      <c r="D22" s="60"/>
    </row>
    <row r="23" spans="1:4" s="33" customFormat="1" x14ac:dyDescent="0.25">
      <c r="A23" s="131">
        <v>1000</v>
      </c>
      <c r="B23" s="132" t="s">
        <v>235</v>
      </c>
      <c r="C23" s="133">
        <v>1539282.0703340841</v>
      </c>
      <c r="D23" s="134"/>
    </row>
    <row r="24" spans="1:4" s="33" customFormat="1" x14ac:dyDescent="0.25">
      <c r="A24" s="131">
        <v>2000</v>
      </c>
      <c r="B24" s="132" t="s">
        <v>236</v>
      </c>
      <c r="C24" s="133">
        <v>62095.644999999997</v>
      </c>
      <c r="D24" s="134"/>
    </row>
    <row r="25" spans="1:4" s="33" customFormat="1" x14ac:dyDescent="0.25">
      <c r="A25" s="131">
        <v>3000</v>
      </c>
      <c r="B25" s="132" t="s">
        <v>237</v>
      </c>
      <c r="C25" s="133">
        <v>126000</v>
      </c>
      <c r="D25" s="134"/>
    </row>
    <row r="26" spans="1:4" s="33" customFormat="1" x14ac:dyDescent="0.25">
      <c r="A26" s="131">
        <v>5000</v>
      </c>
      <c r="B26" s="132" t="s">
        <v>238</v>
      </c>
      <c r="C26" s="133">
        <v>72875.899999999994</v>
      </c>
      <c r="D26" s="134"/>
    </row>
    <row r="27" spans="1:4" x14ac:dyDescent="0.25">
      <c r="A27" s="129" t="s">
        <v>1091</v>
      </c>
      <c r="B27" s="129" t="s">
        <v>104</v>
      </c>
      <c r="C27" s="130">
        <v>18167599.50889625</v>
      </c>
      <c r="D27" s="60"/>
    </row>
    <row r="28" spans="1:4" s="33" customFormat="1" x14ac:dyDescent="0.25">
      <c r="A28" s="131">
        <v>1000</v>
      </c>
      <c r="B28" s="132" t="s">
        <v>235</v>
      </c>
      <c r="C28" s="133">
        <v>8959041.2693962492</v>
      </c>
      <c r="D28" s="134"/>
    </row>
    <row r="29" spans="1:4" s="33" customFormat="1" x14ac:dyDescent="0.25">
      <c r="A29" s="131">
        <v>2000</v>
      </c>
      <c r="B29" s="132" t="s">
        <v>236</v>
      </c>
      <c r="C29" s="133">
        <v>8546595.8315000013</v>
      </c>
      <c r="D29" s="134"/>
    </row>
    <row r="30" spans="1:4" s="33" customFormat="1" x14ac:dyDescent="0.25">
      <c r="A30" s="131">
        <v>3000</v>
      </c>
      <c r="B30" s="132" t="s">
        <v>237</v>
      </c>
      <c r="C30" s="133">
        <v>336000</v>
      </c>
      <c r="D30" s="134"/>
    </row>
    <row r="31" spans="1:4" s="33" customFormat="1" x14ac:dyDescent="0.25">
      <c r="A31" s="131">
        <v>5000</v>
      </c>
      <c r="B31" s="132" t="s">
        <v>238</v>
      </c>
      <c r="C31" s="133">
        <v>325962.408</v>
      </c>
      <c r="D31" s="134"/>
    </row>
    <row r="32" spans="1:4" x14ac:dyDescent="0.25">
      <c r="A32" s="129" t="s">
        <v>1091</v>
      </c>
      <c r="B32" s="129" t="s">
        <v>61</v>
      </c>
      <c r="C32" s="130">
        <v>3949959.6976557458</v>
      </c>
      <c r="D32" s="60"/>
    </row>
    <row r="33" spans="1:4" s="33" customFormat="1" x14ac:dyDescent="0.25">
      <c r="A33" s="131">
        <v>1000</v>
      </c>
      <c r="B33" s="132" t="s">
        <v>235</v>
      </c>
      <c r="C33" s="133">
        <v>3197733.0246557458</v>
      </c>
      <c r="D33" s="134"/>
    </row>
    <row r="34" spans="1:4" s="33" customFormat="1" x14ac:dyDescent="0.25">
      <c r="A34" s="131">
        <v>2000</v>
      </c>
      <c r="B34" s="132" t="s">
        <v>236</v>
      </c>
      <c r="C34" s="133">
        <v>15861.123</v>
      </c>
      <c r="D34" s="134"/>
    </row>
    <row r="35" spans="1:4" s="33" customFormat="1" x14ac:dyDescent="0.25">
      <c r="A35" s="131">
        <v>3000</v>
      </c>
      <c r="B35" s="132" t="s">
        <v>237</v>
      </c>
      <c r="C35" s="133">
        <v>453400</v>
      </c>
      <c r="D35" s="134"/>
    </row>
    <row r="36" spans="1:4" s="33" customFormat="1" x14ac:dyDescent="0.25">
      <c r="A36" s="131">
        <v>5000</v>
      </c>
      <c r="B36" s="132" t="s">
        <v>238</v>
      </c>
      <c r="C36" s="133">
        <v>282965.55</v>
      </c>
      <c r="D36" s="134"/>
    </row>
    <row r="37" spans="1:4" x14ac:dyDescent="0.25">
      <c r="A37" s="129" t="s">
        <v>1091</v>
      </c>
      <c r="B37" s="129" t="s">
        <v>71</v>
      </c>
      <c r="C37" s="130">
        <v>1234453.0909251</v>
      </c>
      <c r="D37" s="60"/>
    </row>
    <row r="38" spans="1:4" s="33" customFormat="1" x14ac:dyDescent="0.25">
      <c r="A38" s="131">
        <v>1000</v>
      </c>
      <c r="B38" s="132" t="s">
        <v>235</v>
      </c>
      <c r="C38" s="133">
        <v>1199003.9709250999</v>
      </c>
      <c r="D38" s="134"/>
    </row>
    <row r="39" spans="1:4" s="33" customFormat="1" x14ac:dyDescent="0.25">
      <c r="A39" s="131">
        <v>2000</v>
      </c>
      <c r="B39" s="132" t="s">
        <v>236</v>
      </c>
      <c r="C39" s="133">
        <v>12649.120000000003</v>
      </c>
      <c r="D39" s="134"/>
    </row>
    <row r="40" spans="1:4" s="33" customFormat="1" x14ac:dyDescent="0.25">
      <c r="A40" s="131">
        <v>3000</v>
      </c>
      <c r="B40" s="132" t="s">
        <v>237</v>
      </c>
      <c r="C40" s="133">
        <v>22800</v>
      </c>
      <c r="D40" s="134"/>
    </row>
    <row r="41" spans="1:4" x14ac:dyDescent="0.25">
      <c r="A41" s="129" t="s">
        <v>1091</v>
      </c>
      <c r="B41" s="129" t="s">
        <v>117</v>
      </c>
      <c r="C41" s="130">
        <v>7074479.8347095326</v>
      </c>
      <c r="D41" s="60"/>
    </row>
    <row r="42" spans="1:4" s="33" customFormat="1" x14ac:dyDescent="0.25">
      <c r="A42" s="131">
        <v>1000</v>
      </c>
      <c r="B42" s="132" t="s">
        <v>235</v>
      </c>
      <c r="C42" s="133">
        <v>4322578.7996676685</v>
      </c>
      <c r="D42" s="134"/>
    </row>
    <row r="43" spans="1:4" s="33" customFormat="1" x14ac:dyDescent="0.25">
      <c r="A43" s="131">
        <v>2000</v>
      </c>
      <c r="B43" s="132" t="s">
        <v>236</v>
      </c>
      <c r="C43" s="133">
        <v>62960.965000000004</v>
      </c>
      <c r="D43" s="134"/>
    </row>
    <row r="44" spans="1:4" s="33" customFormat="1" x14ac:dyDescent="0.25">
      <c r="A44" s="131">
        <v>3000</v>
      </c>
      <c r="B44" s="132" t="s">
        <v>237</v>
      </c>
      <c r="C44" s="133">
        <v>2681564.0700418642</v>
      </c>
      <c r="D44" s="134"/>
    </row>
    <row r="45" spans="1:4" s="33" customFormat="1" x14ac:dyDescent="0.25">
      <c r="A45" s="131">
        <v>5000</v>
      </c>
      <c r="B45" s="132" t="s">
        <v>238</v>
      </c>
      <c r="C45" s="133">
        <v>7376</v>
      </c>
      <c r="D45" s="134"/>
    </row>
    <row r="46" spans="1:4" x14ac:dyDescent="0.25">
      <c r="A46" s="129" t="s">
        <v>1091</v>
      </c>
      <c r="B46" s="129" t="s">
        <v>209</v>
      </c>
      <c r="C46" s="130">
        <v>1256917.195763519</v>
      </c>
      <c r="D46" s="60"/>
    </row>
    <row r="47" spans="1:4" s="33" customFormat="1" x14ac:dyDescent="0.25">
      <c r="A47" s="131">
        <v>1000</v>
      </c>
      <c r="B47" s="132" t="s">
        <v>235</v>
      </c>
      <c r="C47" s="133">
        <v>1243846.9857635191</v>
      </c>
      <c r="D47" s="134"/>
    </row>
    <row r="48" spans="1:4" s="33" customFormat="1" x14ac:dyDescent="0.25">
      <c r="A48" s="131">
        <v>2000</v>
      </c>
      <c r="B48" s="132" t="s">
        <v>236</v>
      </c>
      <c r="C48" s="133">
        <v>3070.21</v>
      </c>
      <c r="D48" s="134"/>
    </row>
    <row r="49" spans="1:4" s="33" customFormat="1" x14ac:dyDescent="0.25">
      <c r="A49" s="131">
        <v>3000</v>
      </c>
      <c r="B49" s="132" t="s">
        <v>237</v>
      </c>
      <c r="C49" s="133">
        <v>10000</v>
      </c>
      <c r="D49" s="134"/>
    </row>
    <row r="50" spans="1:4" x14ac:dyDescent="0.25">
      <c r="A50" s="129" t="s">
        <v>1091</v>
      </c>
      <c r="B50" s="129" t="s">
        <v>190</v>
      </c>
      <c r="C50" s="130">
        <v>65561349.860303313</v>
      </c>
      <c r="D50" s="60"/>
    </row>
    <row r="51" spans="1:4" s="33" customFormat="1" x14ac:dyDescent="0.25">
      <c r="A51" s="131">
        <v>1000</v>
      </c>
      <c r="B51" s="132" t="s">
        <v>235</v>
      </c>
      <c r="C51" s="133">
        <v>1434078.5093033067</v>
      </c>
      <c r="D51" s="134"/>
    </row>
    <row r="52" spans="1:4" s="33" customFormat="1" x14ac:dyDescent="0.25">
      <c r="A52" s="131">
        <v>2000</v>
      </c>
      <c r="B52" s="132" t="s">
        <v>236</v>
      </c>
      <c r="C52" s="133">
        <v>9292.5810000000019</v>
      </c>
      <c r="D52" s="134"/>
    </row>
    <row r="53" spans="1:4" s="33" customFormat="1" x14ac:dyDescent="0.25">
      <c r="A53" s="131">
        <v>3000</v>
      </c>
      <c r="B53" s="132" t="s">
        <v>237</v>
      </c>
      <c r="C53" s="133">
        <v>64114086.770000003</v>
      </c>
      <c r="D53" s="134"/>
    </row>
    <row r="54" spans="1:4" s="33" customFormat="1" x14ac:dyDescent="0.25">
      <c r="A54" s="131">
        <v>5000</v>
      </c>
      <c r="B54" s="132" t="s">
        <v>238</v>
      </c>
      <c r="C54" s="133">
        <v>3892</v>
      </c>
      <c r="D54" s="134"/>
    </row>
    <row r="55" spans="1:4" x14ac:dyDescent="0.25">
      <c r="A55" s="129" t="s">
        <v>1091</v>
      </c>
      <c r="B55" s="129" t="s">
        <v>188</v>
      </c>
      <c r="C55" s="130">
        <v>6351473.6809390532</v>
      </c>
      <c r="D55" s="60"/>
    </row>
    <row r="56" spans="1:4" s="33" customFormat="1" x14ac:dyDescent="0.25">
      <c r="A56" s="131">
        <v>1000</v>
      </c>
      <c r="B56" s="132" t="s">
        <v>235</v>
      </c>
      <c r="C56" s="133">
        <v>5970451.3529390534</v>
      </c>
      <c r="D56" s="134"/>
    </row>
    <row r="57" spans="1:4" s="33" customFormat="1" x14ac:dyDescent="0.25">
      <c r="A57" s="131">
        <v>2000</v>
      </c>
      <c r="B57" s="132" t="s">
        <v>236</v>
      </c>
      <c r="C57" s="133">
        <v>68879.228000000003</v>
      </c>
      <c r="D57" s="134"/>
    </row>
    <row r="58" spans="1:4" s="33" customFormat="1" x14ac:dyDescent="0.25">
      <c r="A58" s="131">
        <v>3000</v>
      </c>
      <c r="B58" s="132" t="s">
        <v>237</v>
      </c>
      <c r="C58" s="133">
        <v>296962.5</v>
      </c>
      <c r="D58" s="134"/>
    </row>
    <row r="59" spans="1:4" s="33" customFormat="1" x14ac:dyDescent="0.25">
      <c r="A59" s="131">
        <v>5000</v>
      </c>
      <c r="B59" s="132" t="s">
        <v>238</v>
      </c>
      <c r="C59" s="133">
        <v>15180.6</v>
      </c>
      <c r="D59" s="134"/>
    </row>
    <row r="60" spans="1:4" x14ac:dyDescent="0.25">
      <c r="A60" s="129" t="s">
        <v>1091</v>
      </c>
      <c r="B60" s="129" t="s">
        <v>14</v>
      </c>
      <c r="C60" s="130">
        <v>2787915.0199445225</v>
      </c>
      <c r="D60" s="60"/>
    </row>
    <row r="61" spans="1:4" s="33" customFormat="1" x14ac:dyDescent="0.25">
      <c r="A61" s="131">
        <v>1000</v>
      </c>
      <c r="B61" s="132" t="s">
        <v>235</v>
      </c>
      <c r="C61" s="133">
        <v>2475300.9799445225</v>
      </c>
      <c r="D61" s="134"/>
    </row>
    <row r="62" spans="1:4" s="33" customFormat="1" x14ac:dyDescent="0.25">
      <c r="A62" s="131">
        <v>2000</v>
      </c>
      <c r="B62" s="132" t="s">
        <v>236</v>
      </c>
      <c r="C62" s="133">
        <v>91266.040000000008</v>
      </c>
      <c r="D62" s="134"/>
    </row>
    <row r="63" spans="1:4" s="33" customFormat="1" x14ac:dyDescent="0.25">
      <c r="A63" s="131">
        <v>3000</v>
      </c>
      <c r="B63" s="132" t="s">
        <v>237</v>
      </c>
      <c r="C63" s="133">
        <v>221348</v>
      </c>
      <c r="D63" s="134"/>
    </row>
    <row r="64" spans="1:4" x14ac:dyDescent="0.25">
      <c r="A64" s="129" t="s">
        <v>1091</v>
      </c>
      <c r="B64" s="129" t="s">
        <v>67</v>
      </c>
      <c r="C64" s="130">
        <v>3931895.1366816782</v>
      </c>
      <c r="D64" s="60"/>
    </row>
    <row r="65" spans="1:4" s="33" customFormat="1" x14ac:dyDescent="0.25">
      <c r="A65" s="131">
        <v>1000</v>
      </c>
      <c r="B65" s="132" t="s">
        <v>235</v>
      </c>
      <c r="C65" s="133">
        <v>3468326.1476816782</v>
      </c>
      <c r="D65" s="134"/>
    </row>
    <row r="66" spans="1:4" s="33" customFormat="1" x14ac:dyDescent="0.25">
      <c r="A66" s="131">
        <v>2000</v>
      </c>
      <c r="B66" s="132" t="s">
        <v>236</v>
      </c>
      <c r="C66" s="133">
        <v>27794.067999999999</v>
      </c>
      <c r="D66" s="134"/>
    </row>
    <row r="67" spans="1:4" s="33" customFormat="1" x14ac:dyDescent="0.25">
      <c r="A67" s="131">
        <v>3000</v>
      </c>
      <c r="B67" s="132" t="s">
        <v>237</v>
      </c>
      <c r="C67" s="133">
        <v>407960</v>
      </c>
      <c r="D67" s="134"/>
    </row>
    <row r="68" spans="1:4" s="33" customFormat="1" x14ac:dyDescent="0.25">
      <c r="A68" s="131">
        <v>5000</v>
      </c>
      <c r="B68" s="132" t="s">
        <v>238</v>
      </c>
      <c r="C68" s="133">
        <v>27814.921000000002</v>
      </c>
      <c r="D68" s="134"/>
    </row>
    <row r="69" spans="1:4" x14ac:dyDescent="0.25">
      <c r="A69" s="129" t="s">
        <v>1091</v>
      </c>
      <c r="B69" s="129" t="s">
        <v>172</v>
      </c>
      <c r="C69" s="130">
        <v>1246613.5456244801</v>
      </c>
      <c r="D69" s="60"/>
    </row>
    <row r="70" spans="1:4" s="33" customFormat="1" x14ac:dyDescent="0.25">
      <c r="A70" s="131">
        <v>1000</v>
      </c>
      <c r="B70" s="132" t="s">
        <v>235</v>
      </c>
      <c r="C70" s="133">
        <v>1211492.26962448</v>
      </c>
      <c r="D70" s="134"/>
    </row>
    <row r="71" spans="1:4" s="33" customFormat="1" x14ac:dyDescent="0.25">
      <c r="A71" s="131">
        <v>2000</v>
      </c>
      <c r="B71" s="132" t="s">
        <v>236</v>
      </c>
      <c r="C71" s="133">
        <v>5121.2760000000007</v>
      </c>
      <c r="D71" s="134"/>
    </row>
    <row r="72" spans="1:4" s="33" customFormat="1" x14ac:dyDescent="0.25">
      <c r="A72" s="131">
        <v>3000</v>
      </c>
      <c r="B72" s="132" t="s">
        <v>237</v>
      </c>
      <c r="C72" s="133">
        <v>30000</v>
      </c>
      <c r="D72" s="134"/>
    </row>
    <row r="73" spans="1:4" x14ac:dyDescent="0.25">
      <c r="A73" s="129" t="s">
        <v>1091</v>
      </c>
      <c r="B73" s="129" t="s">
        <v>184</v>
      </c>
      <c r="C73" s="130">
        <v>2491552.6656557266</v>
      </c>
      <c r="D73" s="60"/>
    </row>
    <row r="74" spans="1:4" s="33" customFormat="1" x14ac:dyDescent="0.25">
      <c r="A74" s="131">
        <v>1000</v>
      </c>
      <c r="B74" s="132" t="s">
        <v>235</v>
      </c>
      <c r="C74" s="133">
        <v>1814189.6871557266</v>
      </c>
      <c r="D74" s="134"/>
    </row>
    <row r="75" spans="1:4" s="33" customFormat="1" x14ac:dyDescent="0.25">
      <c r="A75" s="131">
        <v>2000</v>
      </c>
      <c r="B75" s="132" t="s">
        <v>236</v>
      </c>
      <c r="C75" s="133">
        <v>21543.3645</v>
      </c>
      <c r="D75" s="134"/>
    </row>
    <row r="76" spans="1:4" s="33" customFormat="1" x14ac:dyDescent="0.25">
      <c r="A76" s="131">
        <v>3000</v>
      </c>
      <c r="B76" s="132" t="s">
        <v>237</v>
      </c>
      <c r="C76" s="133">
        <v>169000</v>
      </c>
      <c r="D76" s="134"/>
    </row>
    <row r="77" spans="1:4" s="33" customFormat="1" x14ac:dyDescent="0.25">
      <c r="A77" s="131">
        <v>5000</v>
      </c>
      <c r="B77" s="132" t="s">
        <v>238</v>
      </c>
      <c r="C77" s="133">
        <v>486819.61399999994</v>
      </c>
      <c r="D77" s="134"/>
    </row>
    <row r="78" spans="1:4" x14ac:dyDescent="0.25">
      <c r="A78" s="129" t="s">
        <v>1091</v>
      </c>
      <c r="B78" s="129" t="s">
        <v>213</v>
      </c>
      <c r="C78" s="130">
        <v>3488304.5322071537</v>
      </c>
      <c r="D78" s="60"/>
    </row>
    <row r="79" spans="1:4" s="33" customFormat="1" x14ac:dyDescent="0.25">
      <c r="A79" s="131">
        <v>1000</v>
      </c>
      <c r="B79" s="132" t="s">
        <v>235</v>
      </c>
      <c r="C79" s="133">
        <v>896812.84870715358</v>
      </c>
      <c r="D79" s="134"/>
    </row>
    <row r="80" spans="1:4" s="33" customFormat="1" x14ac:dyDescent="0.25">
      <c r="A80" s="131">
        <v>2000</v>
      </c>
      <c r="B80" s="132" t="s">
        <v>236</v>
      </c>
      <c r="C80" s="133">
        <v>666168.58200000005</v>
      </c>
      <c r="D80" s="134"/>
    </row>
    <row r="81" spans="1:4" s="33" customFormat="1" x14ac:dyDescent="0.25">
      <c r="A81" s="131">
        <v>3000</v>
      </c>
      <c r="B81" s="132" t="s">
        <v>237</v>
      </c>
      <c r="C81" s="133">
        <v>24000</v>
      </c>
      <c r="D81" s="134"/>
    </row>
    <row r="82" spans="1:4" s="33" customFormat="1" x14ac:dyDescent="0.25">
      <c r="A82" s="131">
        <v>5000</v>
      </c>
      <c r="B82" s="132" t="s">
        <v>238</v>
      </c>
      <c r="C82" s="133">
        <v>1901323.1015000001</v>
      </c>
      <c r="D82" s="134"/>
    </row>
    <row r="83" spans="1:4" x14ac:dyDescent="0.25">
      <c r="A83" s="129" t="s">
        <v>1091</v>
      </c>
      <c r="B83" s="129" t="s">
        <v>73</v>
      </c>
      <c r="C83" s="130">
        <v>10991279.606760474</v>
      </c>
      <c r="D83" s="60"/>
    </row>
    <row r="84" spans="1:4" s="33" customFormat="1" x14ac:dyDescent="0.25">
      <c r="A84" s="131">
        <v>1000</v>
      </c>
      <c r="B84" s="132" t="s">
        <v>235</v>
      </c>
      <c r="C84" s="133">
        <v>7905184.9807604728</v>
      </c>
      <c r="D84" s="134"/>
    </row>
    <row r="85" spans="1:4" s="33" customFormat="1" x14ac:dyDescent="0.25">
      <c r="A85" s="131">
        <v>2000</v>
      </c>
      <c r="B85" s="132" t="s">
        <v>236</v>
      </c>
      <c r="C85" s="133">
        <v>212904.39399999997</v>
      </c>
      <c r="D85" s="134"/>
    </row>
    <row r="86" spans="1:4" s="33" customFormat="1" x14ac:dyDescent="0.25">
      <c r="A86" s="131">
        <v>3000</v>
      </c>
      <c r="B86" s="132" t="s">
        <v>237</v>
      </c>
      <c r="C86" s="133">
        <v>2790200</v>
      </c>
      <c r="D86" s="134"/>
    </row>
    <row r="87" spans="1:4" s="33" customFormat="1" x14ac:dyDescent="0.25">
      <c r="A87" s="131">
        <v>5000</v>
      </c>
      <c r="B87" s="132" t="s">
        <v>238</v>
      </c>
      <c r="C87" s="133">
        <v>82990.232000000004</v>
      </c>
      <c r="D87" s="134"/>
    </row>
    <row r="88" spans="1:4" x14ac:dyDescent="0.25">
      <c r="A88" s="129" t="s">
        <v>1091</v>
      </c>
      <c r="B88" s="129" t="s">
        <v>225</v>
      </c>
      <c r="C88" s="130">
        <v>825116.08572893566</v>
      </c>
      <c r="D88" s="60"/>
    </row>
    <row r="89" spans="1:4" s="33" customFormat="1" x14ac:dyDescent="0.25">
      <c r="A89" s="131">
        <v>1000</v>
      </c>
      <c r="B89" s="132" t="s">
        <v>235</v>
      </c>
      <c r="C89" s="133">
        <v>797303.21272893564</v>
      </c>
      <c r="D89" s="134"/>
    </row>
    <row r="90" spans="1:4" s="33" customFormat="1" x14ac:dyDescent="0.25">
      <c r="A90" s="131">
        <v>2000</v>
      </c>
      <c r="B90" s="132" t="s">
        <v>236</v>
      </c>
      <c r="C90" s="133">
        <v>15812.873000000001</v>
      </c>
      <c r="D90" s="134"/>
    </row>
    <row r="91" spans="1:4" s="33" customFormat="1" x14ac:dyDescent="0.25">
      <c r="A91" s="131">
        <v>3000</v>
      </c>
      <c r="B91" s="132" t="s">
        <v>237</v>
      </c>
      <c r="C91" s="133">
        <v>12000</v>
      </c>
      <c r="D91" s="134"/>
    </row>
    <row r="92" spans="1:4" x14ac:dyDescent="0.25">
      <c r="A92" s="129" t="s">
        <v>1091</v>
      </c>
      <c r="B92" s="129" t="s">
        <v>124</v>
      </c>
      <c r="C92" s="130">
        <v>20804123.038551606</v>
      </c>
      <c r="D92" s="60"/>
    </row>
    <row r="93" spans="1:4" s="33" customFormat="1" x14ac:dyDescent="0.25">
      <c r="A93" s="131">
        <v>1000</v>
      </c>
      <c r="B93" s="132" t="s">
        <v>235</v>
      </c>
      <c r="C93" s="133">
        <v>3493560.8891516053</v>
      </c>
      <c r="D93" s="134"/>
    </row>
    <row r="94" spans="1:4" s="33" customFormat="1" x14ac:dyDescent="0.25">
      <c r="A94" s="131">
        <v>2000</v>
      </c>
      <c r="B94" s="132" t="s">
        <v>236</v>
      </c>
      <c r="C94" s="133">
        <v>11442802.201500002</v>
      </c>
      <c r="D94" s="134"/>
    </row>
    <row r="95" spans="1:4" s="33" customFormat="1" x14ac:dyDescent="0.25">
      <c r="A95" s="131">
        <v>3000</v>
      </c>
      <c r="B95" s="132" t="s">
        <v>237</v>
      </c>
      <c r="C95" s="133">
        <v>5867759.9479</v>
      </c>
      <c r="D95" s="134"/>
    </row>
    <row r="96" spans="1:4" ht="24.75" x14ac:dyDescent="0.25">
      <c r="A96" s="129" t="s">
        <v>1091</v>
      </c>
      <c r="B96" s="129" t="s">
        <v>186</v>
      </c>
      <c r="C96" s="130">
        <v>3145529.7331532622</v>
      </c>
      <c r="D96" s="60"/>
    </row>
    <row r="97" spans="1:4" s="33" customFormat="1" x14ac:dyDescent="0.25">
      <c r="A97" s="131">
        <v>1000</v>
      </c>
      <c r="B97" s="132" t="s">
        <v>235</v>
      </c>
      <c r="C97" s="133">
        <v>2721140.621153262</v>
      </c>
      <c r="D97" s="134"/>
    </row>
    <row r="98" spans="1:4" s="33" customFormat="1" x14ac:dyDescent="0.25">
      <c r="A98" s="131">
        <v>2000</v>
      </c>
      <c r="B98" s="132" t="s">
        <v>236</v>
      </c>
      <c r="C98" s="133">
        <v>15389.111999999999</v>
      </c>
      <c r="D98" s="134"/>
    </row>
    <row r="99" spans="1:4" s="33" customFormat="1" x14ac:dyDescent="0.25">
      <c r="A99" s="131">
        <v>3000</v>
      </c>
      <c r="B99" s="132" t="s">
        <v>237</v>
      </c>
      <c r="C99" s="133">
        <v>409000</v>
      </c>
      <c r="D99" s="134"/>
    </row>
    <row r="100" spans="1:4" x14ac:dyDescent="0.25">
      <c r="A100" s="129" t="s">
        <v>1091</v>
      </c>
      <c r="B100" s="129" t="s">
        <v>88</v>
      </c>
      <c r="C100" s="130">
        <v>11516190.885236684</v>
      </c>
      <c r="D100" s="60"/>
    </row>
    <row r="101" spans="1:4" s="33" customFormat="1" x14ac:dyDescent="0.25">
      <c r="A101" s="131">
        <v>1000</v>
      </c>
      <c r="B101" s="132" t="s">
        <v>235</v>
      </c>
      <c r="C101" s="133">
        <v>7851307.7113366835</v>
      </c>
      <c r="D101" s="134"/>
    </row>
    <row r="102" spans="1:4" s="33" customFormat="1" x14ac:dyDescent="0.25">
      <c r="A102" s="131">
        <v>2000</v>
      </c>
      <c r="B102" s="132" t="s">
        <v>236</v>
      </c>
      <c r="C102" s="133">
        <v>835764.7344999999</v>
      </c>
      <c r="D102" s="134"/>
    </row>
    <row r="103" spans="1:4" s="33" customFormat="1" x14ac:dyDescent="0.25">
      <c r="A103" s="131">
        <v>3000</v>
      </c>
      <c r="B103" s="132" t="s">
        <v>237</v>
      </c>
      <c r="C103" s="133">
        <v>2365962.1494</v>
      </c>
      <c r="D103" s="134"/>
    </row>
    <row r="104" spans="1:4" s="33" customFormat="1" x14ac:dyDescent="0.25">
      <c r="A104" s="131">
        <v>5000</v>
      </c>
      <c r="B104" s="132" t="s">
        <v>238</v>
      </c>
      <c r="C104" s="133">
        <v>463156.29000000004</v>
      </c>
      <c r="D104" s="134"/>
    </row>
    <row r="105" spans="1:4" x14ac:dyDescent="0.25">
      <c r="A105" s="129" t="s">
        <v>1091</v>
      </c>
      <c r="B105" s="129" t="s">
        <v>211</v>
      </c>
      <c r="C105" s="130">
        <v>19032723.208841179</v>
      </c>
      <c r="D105" s="60"/>
    </row>
    <row r="106" spans="1:4" s="33" customFormat="1" x14ac:dyDescent="0.25">
      <c r="A106" s="131">
        <v>1000</v>
      </c>
      <c r="B106" s="132" t="s">
        <v>235</v>
      </c>
      <c r="C106" s="133">
        <v>623608.58684117813</v>
      </c>
      <c r="D106" s="134"/>
    </row>
    <row r="107" spans="1:4" s="33" customFormat="1" x14ac:dyDescent="0.25">
      <c r="A107" s="131">
        <v>2000</v>
      </c>
      <c r="B107" s="132" t="s">
        <v>236</v>
      </c>
      <c r="C107" s="133">
        <v>4114.6219999999994</v>
      </c>
      <c r="D107" s="134"/>
    </row>
    <row r="108" spans="1:4" s="33" customFormat="1" x14ac:dyDescent="0.25">
      <c r="A108" s="131">
        <v>3000</v>
      </c>
      <c r="B108" s="132" t="s">
        <v>237</v>
      </c>
      <c r="C108" s="133">
        <v>18405000</v>
      </c>
      <c r="D108" s="134"/>
    </row>
    <row r="109" spans="1:4" x14ac:dyDescent="0.25">
      <c r="A109" s="129" t="s">
        <v>1091</v>
      </c>
      <c r="B109" s="129" t="s">
        <v>177</v>
      </c>
      <c r="C109" s="130">
        <v>3836574.8805765333</v>
      </c>
      <c r="D109" s="60"/>
    </row>
    <row r="110" spans="1:4" s="33" customFormat="1" x14ac:dyDescent="0.25">
      <c r="A110" s="131">
        <v>1000</v>
      </c>
      <c r="B110" s="132" t="s">
        <v>235</v>
      </c>
      <c r="C110" s="133">
        <v>1402462.5925765331</v>
      </c>
      <c r="D110" s="134"/>
    </row>
    <row r="111" spans="1:4" s="33" customFormat="1" x14ac:dyDescent="0.25">
      <c r="A111" s="131">
        <v>2000</v>
      </c>
      <c r="B111" s="132" t="s">
        <v>236</v>
      </c>
      <c r="C111" s="133">
        <v>10572.288</v>
      </c>
      <c r="D111" s="134"/>
    </row>
    <row r="112" spans="1:4" s="33" customFormat="1" x14ac:dyDescent="0.25">
      <c r="A112" s="131">
        <v>3000</v>
      </c>
      <c r="B112" s="132" t="s">
        <v>237</v>
      </c>
      <c r="C112" s="133">
        <v>2423540</v>
      </c>
      <c r="D112" s="134"/>
    </row>
    <row r="113" spans="1:4" x14ac:dyDescent="0.25">
      <c r="A113" s="129" t="s">
        <v>1091</v>
      </c>
      <c r="B113" s="129" t="s">
        <v>174</v>
      </c>
      <c r="C113" s="130">
        <v>4462737.9078180939</v>
      </c>
      <c r="D113" s="60"/>
    </row>
    <row r="114" spans="1:4" s="33" customFormat="1" x14ac:dyDescent="0.25">
      <c r="A114" s="131">
        <v>1000</v>
      </c>
      <c r="B114" s="132" t="s">
        <v>235</v>
      </c>
      <c r="C114" s="133">
        <v>1646960.3458180937</v>
      </c>
      <c r="D114" s="134"/>
    </row>
    <row r="115" spans="1:4" s="33" customFormat="1" x14ac:dyDescent="0.25">
      <c r="A115" s="131">
        <v>2000</v>
      </c>
      <c r="B115" s="132" t="s">
        <v>236</v>
      </c>
      <c r="C115" s="133">
        <v>1377.5619999999999</v>
      </c>
      <c r="D115" s="134"/>
    </row>
    <row r="116" spans="1:4" s="33" customFormat="1" x14ac:dyDescent="0.25">
      <c r="A116" s="131">
        <v>3000</v>
      </c>
      <c r="B116" s="132" t="s">
        <v>237</v>
      </c>
      <c r="C116" s="133">
        <v>2812500</v>
      </c>
      <c r="D116" s="134"/>
    </row>
    <row r="117" spans="1:4" s="33" customFormat="1" x14ac:dyDescent="0.25">
      <c r="A117" s="131">
        <v>5000</v>
      </c>
      <c r="B117" s="132" t="s">
        <v>238</v>
      </c>
      <c r="C117" s="133">
        <v>1900</v>
      </c>
      <c r="D117" s="134"/>
    </row>
    <row r="118" spans="1:4" x14ac:dyDescent="0.25">
      <c r="A118" s="129" t="s">
        <v>1091</v>
      </c>
      <c r="B118" s="129" t="s">
        <v>158</v>
      </c>
      <c r="C118" s="130">
        <v>3925438.1587659176</v>
      </c>
      <c r="D118" s="60"/>
    </row>
    <row r="119" spans="1:4" s="33" customFormat="1" x14ac:dyDescent="0.25">
      <c r="A119" s="131">
        <v>1000</v>
      </c>
      <c r="B119" s="132" t="s">
        <v>235</v>
      </c>
      <c r="C119" s="133">
        <v>1746714.7027659181</v>
      </c>
      <c r="D119" s="134"/>
    </row>
    <row r="120" spans="1:4" s="33" customFormat="1" x14ac:dyDescent="0.25">
      <c r="A120" s="131">
        <v>2000</v>
      </c>
      <c r="B120" s="132" t="s">
        <v>236</v>
      </c>
      <c r="C120" s="133">
        <v>873191.42299999995</v>
      </c>
      <c r="D120" s="134"/>
    </row>
    <row r="121" spans="1:4" s="33" customFormat="1" x14ac:dyDescent="0.25">
      <c r="A121" s="131">
        <v>3000</v>
      </c>
      <c r="B121" s="132" t="s">
        <v>237</v>
      </c>
      <c r="C121" s="133">
        <v>1302122.0330000001</v>
      </c>
      <c r="D121" s="134"/>
    </row>
    <row r="122" spans="1:4" s="33" customFormat="1" x14ac:dyDescent="0.25">
      <c r="A122" s="131">
        <v>5000</v>
      </c>
      <c r="B122" s="132" t="s">
        <v>238</v>
      </c>
      <c r="C122" s="133">
        <v>3410</v>
      </c>
      <c r="D122" s="134"/>
    </row>
    <row r="123" spans="1:4" x14ac:dyDescent="0.25">
      <c r="A123" s="129" t="s">
        <v>1091</v>
      </c>
      <c r="B123" s="129" t="s">
        <v>149</v>
      </c>
      <c r="C123" s="130">
        <v>7986529.8706964254</v>
      </c>
      <c r="D123" s="60"/>
    </row>
    <row r="124" spans="1:4" s="33" customFormat="1" x14ac:dyDescent="0.25">
      <c r="A124" s="131">
        <v>1000</v>
      </c>
      <c r="B124" s="132" t="s">
        <v>235</v>
      </c>
      <c r="C124" s="133">
        <v>3356346.3516964251</v>
      </c>
      <c r="D124" s="134"/>
    </row>
    <row r="125" spans="1:4" s="33" customFormat="1" x14ac:dyDescent="0.25">
      <c r="A125" s="131">
        <v>2000</v>
      </c>
      <c r="B125" s="132" t="s">
        <v>236</v>
      </c>
      <c r="C125" s="133">
        <v>1202313.155</v>
      </c>
      <c r="D125" s="134"/>
    </row>
    <row r="126" spans="1:4" s="33" customFormat="1" x14ac:dyDescent="0.25">
      <c r="A126" s="131">
        <v>3000</v>
      </c>
      <c r="B126" s="132" t="s">
        <v>237</v>
      </c>
      <c r="C126" s="133">
        <v>1817406.5870000001</v>
      </c>
      <c r="D126" s="134"/>
    </row>
    <row r="127" spans="1:4" s="33" customFormat="1" x14ac:dyDescent="0.25">
      <c r="A127" s="131">
        <v>5000</v>
      </c>
      <c r="B127" s="132" t="s">
        <v>238</v>
      </c>
      <c r="C127" s="133">
        <v>1610463.777</v>
      </c>
      <c r="D127" s="134"/>
    </row>
    <row r="128" spans="1:4" x14ac:dyDescent="0.25">
      <c r="A128" s="129" t="s">
        <v>1091</v>
      </c>
      <c r="B128" s="129" t="s">
        <v>200</v>
      </c>
      <c r="C128" s="130">
        <v>8002142.460536127</v>
      </c>
      <c r="D128" s="60"/>
    </row>
    <row r="129" spans="1:4" s="33" customFormat="1" x14ac:dyDescent="0.25">
      <c r="A129" s="131">
        <v>1000</v>
      </c>
      <c r="B129" s="132" t="s">
        <v>235</v>
      </c>
      <c r="C129" s="133">
        <v>3637592.4340361268</v>
      </c>
      <c r="D129" s="134"/>
    </row>
    <row r="130" spans="1:4" s="33" customFormat="1" x14ac:dyDescent="0.25">
      <c r="A130" s="131">
        <v>2000</v>
      </c>
      <c r="B130" s="132" t="s">
        <v>236</v>
      </c>
      <c r="C130" s="133">
        <v>889518.38450000004</v>
      </c>
      <c r="D130" s="134"/>
    </row>
    <row r="131" spans="1:4" s="33" customFormat="1" x14ac:dyDescent="0.25">
      <c r="A131" s="131">
        <v>3000</v>
      </c>
      <c r="B131" s="132" t="s">
        <v>237</v>
      </c>
      <c r="C131" s="133">
        <v>2680944.15</v>
      </c>
      <c r="D131" s="134"/>
    </row>
    <row r="132" spans="1:4" s="33" customFormat="1" x14ac:dyDescent="0.25">
      <c r="A132" s="131">
        <v>5000</v>
      </c>
      <c r="B132" s="132" t="s">
        <v>238</v>
      </c>
      <c r="C132" s="133">
        <v>794087.49199999997</v>
      </c>
      <c r="D132" s="134"/>
    </row>
    <row r="133" spans="1:4" x14ac:dyDescent="0.25">
      <c r="A133" s="129" t="s">
        <v>1091</v>
      </c>
      <c r="B133" s="129" t="s">
        <v>180</v>
      </c>
      <c r="C133" s="130">
        <v>3487517.2606209116</v>
      </c>
      <c r="D133" s="60"/>
    </row>
    <row r="134" spans="1:4" s="33" customFormat="1" x14ac:dyDescent="0.25">
      <c r="A134" s="131">
        <v>1000</v>
      </c>
      <c r="B134" s="132" t="s">
        <v>235</v>
      </c>
      <c r="C134" s="133">
        <v>2859931.035620912</v>
      </c>
      <c r="D134" s="134"/>
    </row>
    <row r="135" spans="1:4" s="33" customFormat="1" x14ac:dyDescent="0.25">
      <c r="A135" s="131">
        <v>2000</v>
      </c>
      <c r="B135" s="132" t="s">
        <v>236</v>
      </c>
      <c r="C135" s="133">
        <v>63530.408000000003</v>
      </c>
      <c r="D135" s="134"/>
    </row>
    <row r="136" spans="1:4" s="33" customFormat="1" x14ac:dyDescent="0.25">
      <c r="A136" s="131">
        <v>3000</v>
      </c>
      <c r="B136" s="132" t="s">
        <v>237</v>
      </c>
      <c r="C136" s="133">
        <v>50000</v>
      </c>
      <c r="D136" s="134"/>
    </row>
    <row r="137" spans="1:4" s="33" customFormat="1" x14ac:dyDescent="0.25">
      <c r="A137" s="131">
        <v>5000</v>
      </c>
      <c r="B137" s="132" t="s">
        <v>238</v>
      </c>
      <c r="C137" s="133">
        <v>514055.81699999992</v>
      </c>
      <c r="D137" s="134"/>
    </row>
    <row r="138" spans="1:4" x14ac:dyDescent="0.25">
      <c r="A138" s="129" t="s">
        <v>1091</v>
      </c>
      <c r="B138" s="129" t="s">
        <v>207</v>
      </c>
      <c r="C138" s="130">
        <v>3163401.4837014237</v>
      </c>
      <c r="D138" s="60"/>
    </row>
    <row r="139" spans="1:4" s="33" customFormat="1" x14ac:dyDescent="0.25">
      <c r="A139" s="131">
        <v>1000</v>
      </c>
      <c r="B139" s="132" t="s">
        <v>235</v>
      </c>
      <c r="C139" s="133">
        <v>1998315.6622014237</v>
      </c>
      <c r="D139" s="134"/>
    </row>
    <row r="140" spans="1:4" s="33" customFormat="1" x14ac:dyDescent="0.25">
      <c r="A140" s="131">
        <v>2000</v>
      </c>
      <c r="B140" s="132" t="s">
        <v>236</v>
      </c>
      <c r="C140" s="133">
        <v>644658.67649999994</v>
      </c>
      <c r="D140" s="134"/>
    </row>
    <row r="141" spans="1:4" s="33" customFormat="1" x14ac:dyDescent="0.25">
      <c r="A141" s="131">
        <v>3000</v>
      </c>
      <c r="B141" s="132" t="s">
        <v>237</v>
      </c>
      <c r="C141" s="133">
        <v>349003.9</v>
      </c>
      <c r="D141" s="134"/>
    </row>
    <row r="142" spans="1:4" s="33" customFormat="1" x14ac:dyDescent="0.25">
      <c r="A142" s="131">
        <v>5000</v>
      </c>
      <c r="B142" s="132" t="s">
        <v>238</v>
      </c>
      <c r="C142" s="133">
        <v>171423.245</v>
      </c>
      <c r="D142" s="134"/>
    </row>
    <row r="143" spans="1:4" x14ac:dyDescent="0.25">
      <c r="A143" s="129" t="s">
        <v>1091</v>
      </c>
      <c r="B143" s="129" t="s">
        <v>230</v>
      </c>
      <c r="C143" s="130">
        <v>13688086.404024636</v>
      </c>
      <c r="D143" s="60"/>
    </row>
    <row r="144" spans="1:4" s="33" customFormat="1" x14ac:dyDescent="0.25">
      <c r="A144" s="131">
        <v>1000</v>
      </c>
      <c r="B144" s="132" t="s">
        <v>235</v>
      </c>
      <c r="C144" s="133">
        <v>8711857.2180246376</v>
      </c>
      <c r="D144" s="134"/>
    </row>
    <row r="145" spans="1:4" s="33" customFormat="1" x14ac:dyDescent="0.25">
      <c r="A145" s="131">
        <v>2000</v>
      </c>
      <c r="B145" s="132" t="s">
        <v>236</v>
      </c>
      <c r="C145" s="133">
        <v>4340186.4499999993</v>
      </c>
      <c r="D145" s="134"/>
    </row>
    <row r="146" spans="1:4" s="33" customFormat="1" x14ac:dyDescent="0.25">
      <c r="A146" s="131">
        <v>5000</v>
      </c>
      <c r="B146" s="132" t="s">
        <v>238</v>
      </c>
      <c r="C146" s="133">
        <v>636042.73600000003</v>
      </c>
      <c r="D146" s="134"/>
    </row>
    <row r="147" spans="1:4" x14ac:dyDescent="0.25">
      <c r="A147" s="129" t="s">
        <v>1091</v>
      </c>
      <c r="B147" s="129" t="s">
        <v>227</v>
      </c>
      <c r="C147" s="130">
        <v>20157625.682255454</v>
      </c>
      <c r="D147" s="60"/>
    </row>
    <row r="148" spans="1:4" s="33" customFormat="1" x14ac:dyDescent="0.25">
      <c r="A148" s="131">
        <v>1000</v>
      </c>
      <c r="B148" s="132" t="s">
        <v>235</v>
      </c>
      <c r="C148" s="133">
        <v>12323759.399255451</v>
      </c>
      <c r="D148" s="134"/>
    </row>
    <row r="149" spans="1:4" s="33" customFormat="1" x14ac:dyDescent="0.25">
      <c r="A149" s="131">
        <v>2000</v>
      </c>
      <c r="B149" s="132" t="s">
        <v>236</v>
      </c>
      <c r="C149" s="133">
        <v>6462518.1920000007</v>
      </c>
      <c r="D149" s="134"/>
    </row>
    <row r="150" spans="1:4" s="33" customFormat="1" x14ac:dyDescent="0.25">
      <c r="A150" s="131">
        <v>5000</v>
      </c>
      <c r="B150" s="132" t="s">
        <v>238</v>
      </c>
      <c r="C150" s="133">
        <v>1371348.091</v>
      </c>
      <c r="D150" s="134"/>
    </row>
    <row r="151" spans="1:4" x14ac:dyDescent="0.25">
      <c r="A151" s="129" t="s">
        <v>1091</v>
      </c>
      <c r="B151" s="129" t="s">
        <v>216</v>
      </c>
      <c r="C151" s="130">
        <v>68595525.930766761</v>
      </c>
      <c r="D151" s="60"/>
    </row>
    <row r="152" spans="1:4" s="33" customFormat="1" x14ac:dyDescent="0.25">
      <c r="A152" s="131">
        <v>1000</v>
      </c>
      <c r="B152" s="132" t="s">
        <v>235</v>
      </c>
      <c r="C152" s="133">
        <v>4827469.2137667555</v>
      </c>
      <c r="D152" s="134"/>
    </row>
    <row r="153" spans="1:4" s="33" customFormat="1" x14ac:dyDescent="0.25">
      <c r="A153" s="131">
        <v>2000</v>
      </c>
      <c r="B153" s="132" t="s">
        <v>236</v>
      </c>
      <c r="C153" s="133">
        <v>2622287.1085000001</v>
      </c>
      <c r="D153" s="134"/>
    </row>
    <row r="154" spans="1:4" s="33" customFormat="1" x14ac:dyDescent="0.25">
      <c r="A154" s="131">
        <v>3000</v>
      </c>
      <c r="B154" s="132" t="s">
        <v>237</v>
      </c>
      <c r="C154" s="133">
        <v>57759940</v>
      </c>
      <c r="D154" s="134"/>
    </row>
    <row r="155" spans="1:4" s="33" customFormat="1" x14ac:dyDescent="0.25">
      <c r="A155" s="131">
        <v>5000</v>
      </c>
      <c r="B155" s="132" t="s">
        <v>238</v>
      </c>
      <c r="C155" s="133">
        <v>3385829.6085000001</v>
      </c>
      <c r="D155" s="134"/>
    </row>
    <row r="156" spans="1:4" x14ac:dyDescent="0.25">
      <c r="A156" s="129" t="s">
        <v>1091</v>
      </c>
      <c r="B156" s="129" t="s">
        <v>219</v>
      </c>
      <c r="C156" s="130">
        <v>13474799.190349726</v>
      </c>
      <c r="D156" s="60"/>
    </row>
    <row r="157" spans="1:4" s="33" customFormat="1" x14ac:dyDescent="0.25">
      <c r="A157" s="131">
        <v>1000</v>
      </c>
      <c r="B157" s="132" t="s">
        <v>235</v>
      </c>
      <c r="C157" s="133">
        <v>9699507.5348497257</v>
      </c>
      <c r="D157" s="134"/>
    </row>
    <row r="158" spans="1:4" s="33" customFormat="1" x14ac:dyDescent="0.25">
      <c r="A158" s="131">
        <v>2000</v>
      </c>
      <c r="B158" s="132" t="s">
        <v>236</v>
      </c>
      <c r="C158" s="133">
        <v>1877870.6595000003</v>
      </c>
      <c r="D158" s="134"/>
    </row>
    <row r="159" spans="1:4" s="33" customFormat="1" x14ac:dyDescent="0.25">
      <c r="A159" s="131">
        <v>3000</v>
      </c>
      <c r="B159" s="132" t="s">
        <v>237</v>
      </c>
      <c r="C159" s="133">
        <v>744000</v>
      </c>
      <c r="D159" s="134"/>
    </row>
    <row r="160" spans="1:4" s="33" customFormat="1" x14ac:dyDescent="0.25">
      <c r="A160" s="131">
        <v>5000</v>
      </c>
      <c r="B160" s="132" t="s">
        <v>238</v>
      </c>
      <c r="C160" s="133">
        <v>1153420.9959999998</v>
      </c>
      <c r="D160" s="134"/>
    </row>
    <row r="161" spans="1:4" x14ac:dyDescent="0.25">
      <c r="A161" s="129" t="s">
        <v>1091</v>
      </c>
      <c r="B161" s="129" t="s">
        <v>9</v>
      </c>
      <c r="C161" s="130">
        <v>106697996.08</v>
      </c>
      <c r="D161" s="60"/>
    </row>
    <row r="162" spans="1:4" s="33" customFormat="1" x14ac:dyDescent="0.25">
      <c r="A162" s="131">
        <v>6000</v>
      </c>
      <c r="B162" s="132" t="s">
        <v>521</v>
      </c>
      <c r="C162" s="133">
        <v>106697996.08</v>
      </c>
      <c r="D162" s="134"/>
    </row>
    <row r="163" spans="1:4" x14ac:dyDescent="0.25">
      <c r="A163" s="129" t="s">
        <v>1091</v>
      </c>
      <c r="B163" s="129" t="s">
        <v>162</v>
      </c>
      <c r="C163" s="130">
        <v>13997754.961593647</v>
      </c>
      <c r="D163" s="60"/>
    </row>
    <row r="164" spans="1:4" s="33" customFormat="1" x14ac:dyDescent="0.25">
      <c r="A164" s="131">
        <v>1000</v>
      </c>
      <c r="B164" s="132" t="s">
        <v>235</v>
      </c>
      <c r="C164" s="133">
        <v>7611730.3985936455</v>
      </c>
      <c r="D164" s="134"/>
    </row>
    <row r="165" spans="1:4" s="33" customFormat="1" x14ac:dyDescent="0.25">
      <c r="A165" s="131">
        <v>2000</v>
      </c>
      <c r="B165" s="132" t="s">
        <v>236</v>
      </c>
      <c r="C165" s="133">
        <v>3153094.5630000005</v>
      </c>
      <c r="D165" s="134"/>
    </row>
    <row r="166" spans="1:4" s="33" customFormat="1" x14ac:dyDescent="0.25">
      <c r="A166" s="131">
        <v>3000</v>
      </c>
      <c r="B166" s="132" t="s">
        <v>237</v>
      </c>
      <c r="C166" s="133">
        <v>3232930</v>
      </c>
      <c r="D166" s="134"/>
    </row>
    <row r="167" spans="1:4" x14ac:dyDescent="0.25">
      <c r="A167" s="129" t="s">
        <v>1091</v>
      </c>
      <c r="B167" s="129" t="s">
        <v>223</v>
      </c>
      <c r="C167" s="130">
        <v>3624167.9383485895</v>
      </c>
      <c r="D167" s="60"/>
    </row>
    <row r="168" spans="1:4" s="33" customFormat="1" x14ac:dyDescent="0.25">
      <c r="A168" s="131">
        <v>1000</v>
      </c>
      <c r="B168" s="132" t="s">
        <v>235</v>
      </c>
      <c r="C168" s="133">
        <v>760168.52434858982</v>
      </c>
      <c r="D168" s="134"/>
    </row>
    <row r="169" spans="1:4" s="33" customFormat="1" x14ac:dyDescent="0.25">
      <c r="A169" s="131">
        <v>2000</v>
      </c>
      <c r="B169" s="132" t="s">
        <v>236</v>
      </c>
      <c r="C169" s="133">
        <v>761482.50699999998</v>
      </c>
      <c r="D169" s="134"/>
    </row>
    <row r="170" spans="1:4" s="33" customFormat="1" x14ac:dyDescent="0.25">
      <c r="A170" s="131">
        <v>3000</v>
      </c>
      <c r="B170" s="132" t="s">
        <v>237</v>
      </c>
      <c r="C170" s="133">
        <v>27000</v>
      </c>
      <c r="D170" s="134"/>
    </row>
    <row r="171" spans="1:4" s="33" customFormat="1" x14ac:dyDescent="0.25">
      <c r="A171" s="131">
        <v>5000</v>
      </c>
      <c r="B171" s="132" t="s">
        <v>238</v>
      </c>
      <c r="C171" s="133">
        <v>2075516.9069999999</v>
      </c>
      <c r="D171" s="134"/>
    </row>
    <row r="172" spans="1:4" x14ac:dyDescent="0.25">
      <c r="A172" s="192" t="s">
        <v>1092</v>
      </c>
      <c r="B172" s="192"/>
      <c r="C172" s="135">
        <v>479341075</v>
      </c>
      <c r="D172" s="60"/>
    </row>
  </sheetData>
  <autoFilter ref="A3:C198"/>
  <mergeCells count="3">
    <mergeCell ref="A1:C1"/>
    <mergeCell ref="A2:B2"/>
    <mergeCell ref="A172:B172"/>
  </mergeCells>
  <pageMargins left="0.70866141732283472" right="0.70866141732283472" top="0.74803149606299213" bottom="0.74803149606299213" header="0.31496062992125984" footer="0.31496062992125984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760"/>
  <sheetViews>
    <sheetView zoomScaleNormal="100" workbookViewId="0">
      <pane xSplit="4" ySplit="3" topLeftCell="E726" activePane="bottomRight" state="frozen"/>
      <selection pane="topRight" activeCell="A6" sqref="A6"/>
      <selection pane="bottomLeft" activeCell="A6" sqref="A6"/>
      <selection pane="bottomRight" activeCell="C1" sqref="C1:H754"/>
    </sheetView>
  </sheetViews>
  <sheetFormatPr baseColWidth="10" defaultColWidth="11.42578125" defaultRowHeight="15" x14ac:dyDescent="0.25"/>
  <cols>
    <col min="1" max="1" width="23.5703125" hidden="1" customWidth="1"/>
    <col min="2" max="2" width="8.42578125" hidden="1" customWidth="1"/>
    <col min="4" max="4" width="41.7109375" customWidth="1"/>
    <col min="5" max="5" width="15.140625" bestFit="1" customWidth="1"/>
    <col min="6" max="6" width="11.42578125" style="3"/>
    <col min="7" max="7" width="14" customWidth="1"/>
  </cols>
  <sheetData>
    <row r="1" spans="1:8" ht="24" customHeight="1" x14ac:dyDescent="0.25">
      <c r="C1" s="136" t="s">
        <v>0</v>
      </c>
      <c r="D1" s="136"/>
      <c r="E1" s="136"/>
      <c r="F1" s="136"/>
      <c r="G1" s="136"/>
      <c r="H1" s="136"/>
    </row>
    <row r="2" spans="1:8" ht="20.25" customHeight="1" x14ac:dyDescent="0.25">
      <c r="C2" s="136" t="s">
        <v>1094</v>
      </c>
      <c r="D2" s="136"/>
      <c r="E2" s="136"/>
      <c r="F2" s="136"/>
      <c r="G2" s="136"/>
      <c r="H2" s="136"/>
    </row>
    <row r="3" spans="1:8" s="2" customFormat="1" x14ac:dyDescent="0.25">
      <c r="A3" s="28" t="s">
        <v>1</v>
      </c>
      <c r="B3" s="28" t="s">
        <v>2</v>
      </c>
      <c r="C3" s="52" t="s">
        <v>3</v>
      </c>
      <c r="D3" s="53" t="s">
        <v>4</v>
      </c>
      <c r="E3" s="54" t="s">
        <v>5</v>
      </c>
      <c r="F3" s="52" t="s">
        <v>6</v>
      </c>
      <c r="G3" s="53" t="s">
        <v>7</v>
      </c>
      <c r="H3" s="53" t="s">
        <v>8</v>
      </c>
    </row>
    <row r="4" spans="1:8" s="2" customFormat="1" x14ac:dyDescent="0.25">
      <c r="A4" s="31" t="s">
        <v>9</v>
      </c>
      <c r="C4" s="55" t="s">
        <v>10</v>
      </c>
      <c r="D4" s="56" t="s">
        <v>9</v>
      </c>
      <c r="E4" s="57">
        <f>SUM(E5)</f>
        <v>106697996.08</v>
      </c>
      <c r="F4" s="55"/>
      <c r="G4" s="58"/>
      <c r="H4" s="58"/>
    </row>
    <row r="5" spans="1:8" x14ac:dyDescent="0.25">
      <c r="A5" s="31" t="s">
        <v>9</v>
      </c>
      <c r="B5">
        <v>6000</v>
      </c>
      <c r="C5" s="59">
        <v>6121</v>
      </c>
      <c r="D5" s="60" t="s">
        <v>11</v>
      </c>
      <c r="E5" s="61">
        <v>106697996.08</v>
      </c>
      <c r="F5" s="62">
        <v>14</v>
      </c>
      <c r="G5" s="62" t="s">
        <v>12</v>
      </c>
      <c r="H5" s="62" t="s">
        <v>13</v>
      </c>
    </row>
    <row r="6" spans="1:8" s="2" customFormat="1" x14ac:dyDescent="0.25">
      <c r="A6" s="31" t="s">
        <v>14</v>
      </c>
      <c r="C6" s="55" t="s">
        <v>15</v>
      </c>
      <c r="D6" s="56" t="s">
        <v>14</v>
      </c>
      <c r="E6" s="57">
        <f>SUM(E7:E23)</f>
        <v>2787915.0199445225</v>
      </c>
      <c r="F6" s="55"/>
      <c r="G6" s="58"/>
      <c r="H6" s="58"/>
    </row>
    <row r="7" spans="1:8" x14ac:dyDescent="0.25">
      <c r="A7" s="31" t="s">
        <v>14</v>
      </c>
      <c r="B7">
        <v>1000</v>
      </c>
      <c r="C7" s="59">
        <v>1131</v>
      </c>
      <c r="D7" s="60" t="s">
        <v>16</v>
      </c>
      <c r="E7" s="61">
        <v>1645946.5399999998</v>
      </c>
      <c r="F7" s="62">
        <v>14</v>
      </c>
      <c r="G7" s="62" t="s">
        <v>12</v>
      </c>
      <c r="H7" s="62" t="s">
        <v>17</v>
      </c>
    </row>
    <row r="8" spans="1:8" x14ac:dyDescent="0.25">
      <c r="A8" s="31" t="s">
        <v>14</v>
      </c>
      <c r="B8">
        <v>1000</v>
      </c>
      <c r="C8" s="59" t="s">
        <v>18</v>
      </c>
      <c r="D8" s="60" t="s">
        <v>19</v>
      </c>
      <c r="E8" s="61">
        <v>55939.497785600004</v>
      </c>
      <c r="F8" s="62">
        <v>14</v>
      </c>
      <c r="G8" s="62" t="s">
        <v>12</v>
      </c>
      <c r="H8" s="62" t="s">
        <v>17</v>
      </c>
    </row>
    <row r="9" spans="1:8" x14ac:dyDescent="0.25">
      <c r="A9" s="31" t="s">
        <v>14</v>
      </c>
      <c r="B9">
        <v>1000</v>
      </c>
      <c r="C9" s="59" t="s">
        <v>20</v>
      </c>
      <c r="D9" s="60" t="s">
        <v>21</v>
      </c>
      <c r="E9" s="61">
        <v>167239.79999999999</v>
      </c>
      <c r="F9" s="62">
        <v>14</v>
      </c>
      <c r="G9" s="62" t="s">
        <v>12</v>
      </c>
      <c r="H9" s="62" t="s">
        <v>17</v>
      </c>
    </row>
    <row r="10" spans="1:8" x14ac:dyDescent="0.25">
      <c r="A10" s="31" t="s">
        <v>14</v>
      </c>
      <c r="B10">
        <v>1000</v>
      </c>
      <c r="C10" s="59" t="s">
        <v>22</v>
      </c>
      <c r="D10" s="60" t="s">
        <v>23</v>
      </c>
      <c r="E10" s="61">
        <v>18956</v>
      </c>
      <c r="F10" s="62">
        <v>14</v>
      </c>
      <c r="G10" s="62" t="s">
        <v>12</v>
      </c>
      <c r="H10" s="62" t="s">
        <v>17</v>
      </c>
    </row>
    <row r="11" spans="1:8" x14ac:dyDescent="0.25">
      <c r="A11" s="31" t="s">
        <v>14</v>
      </c>
      <c r="B11">
        <v>1000</v>
      </c>
      <c r="C11" s="59" t="s">
        <v>24</v>
      </c>
      <c r="D11" s="60" t="s">
        <v>25</v>
      </c>
      <c r="E11" s="61">
        <v>239727.82705892288</v>
      </c>
      <c r="F11" s="62">
        <v>14</v>
      </c>
      <c r="G11" s="62" t="s">
        <v>12</v>
      </c>
      <c r="H11" s="62" t="s">
        <v>17</v>
      </c>
    </row>
    <row r="12" spans="1:8" ht="24.75" x14ac:dyDescent="0.25">
      <c r="A12" s="31" t="s">
        <v>14</v>
      </c>
      <c r="B12">
        <v>1000</v>
      </c>
      <c r="C12" s="59" t="s">
        <v>26</v>
      </c>
      <c r="D12" s="60" t="s">
        <v>27</v>
      </c>
      <c r="E12" s="61">
        <v>300664.17109999998</v>
      </c>
      <c r="F12" s="62">
        <v>14</v>
      </c>
      <c r="G12" s="62" t="s">
        <v>12</v>
      </c>
      <c r="H12" s="62" t="s">
        <v>17</v>
      </c>
    </row>
    <row r="13" spans="1:8" x14ac:dyDescent="0.25">
      <c r="A13" s="31" t="s">
        <v>14</v>
      </c>
      <c r="B13">
        <v>1000</v>
      </c>
      <c r="C13" s="59" t="s">
        <v>28</v>
      </c>
      <c r="D13" s="60" t="s">
        <v>29</v>
      </c>
      <c r="E13" s="61">
        <v>46827.144</v>
      </c>
      <c r="F13" s="62">
        <v>14</v>
      </c>
      <c r="G13" s="62" t="s">
        <v>12</v>
      </c>
      <c r="H13" s="62" t="s">
        <v>17</v>
      </c>
    </row>
    <row r="14" spans="1:8" x14ac:dyDescent="0.25">
      <c r="A14" s="31" t="s">
        <v>14</v>
      </c>
      <c r="B14">
        <v>2000</v>
      </c>
      <c r="C14" s="59" t="s">
        <v>30</v>
      </c>
      <c r="D14" s="60" t="s">
        <v>31</v>
      </c>
      <c r="E14" s="61">
        <v>4393.6900000000005</v>
      </c>
      <c r="F14" s="62">
        <v>14</v>
      </c>
      <c r="G14" s="62" t="s">
        <v>12</v>
      </c>
      <c r="H14" s="62" t="s">
        <v>32</v>
      </c>
    </row>
    <row r="15" spans="1:8" x14ac:dyDescent="0.25">
      <c r="A15" s="31" t="s">
        <v>14</v>
      </c>
      <c r="B15">
        <v>2000</v>
      </c>
      <c r="C15" s="59" t="s">
        <v>33</v>
      </c>
      <c r="D15" s="60" t="s">
        <v>34</v>
      </c>
      <c r="E15" s="61">
        <v>832</v>
      </c>
      <c r="F15" s="62">
        <v>14</v>
      </c>
      <c r="G15" s="62" t="s">
        <v>12</v>
      </c>
      <c r="H15" s="62" t="s">
        <v>32</v>
      </c>
    </row>
    <row r="16" spans="1:8" x14ac:dyDescent="0.25">
      <c r="A16" s="31" t="s">
        <v>14</v>
      </c>
      <c r="B16">
        <v>2000</v>
      </c>
      <c r="C16" s="59" t="s">
        <v>35</v>
      </c>
      <c r="D16" s="60" t="s">
        <v>36</v>
      </c>
      <c r="E16" s="61">
        <v>240.35</v>
      </c>
      <c r="F16" s="62">
        <v>14</v>
      </c>
      <c r="G16" s="62" t="s">
        <v>12</v>
      </c>
      <c r="H16" s="62" t="s">
        <v>32</v>
      </c>
    </row>
    <row r="17" spans="1:8" x14ac:dyDescent="0.25">
      <c r="A17" s="31" t="s">
        <v>14</v>
      </c>
      <c r="B17">
        <v>3000</v>
      </c>
      <c r="C17" s="59" t="s">
        <v>37</v>
      </c>
      <c r="D17" s="60" t="s">
        <v>38</v>
      </c>
      <c r="E17" s="61">
        <v>1518</v>
      </c>
      <c r="F17" s="62">
        <v>14</v>
      </c>
      <c r="G17" s="62" t="s">
        <v>12</v>
      </c>
      <c r="H17" s="62" t="s">
        <v>32</v>
      </c>
    </row>
    <row r="18" spans="1:8" x14ac:dyDescent="0.25">
      <c r="A18" s="31" t="s">
        <v>14</v>
      </c>
      <c r="B18">
        <v>3000</v>
      </c>
      <c r="C18" s="59">
        <v>3251</v>
      </c>
      <c r="D18" s="60" t="s">
        <v>39</v>
      </c>
      <c r="E18" s="61">
        <v>2420</v>
      </c>
      <c r="F18" s="62">
        <v>14</v>
      </c>
      <c r="G18" s="62" t="s">
        <v>12</v>
      </c>
      <c r="H18" s="62" t="s">
        <v>32</v>
      </c>
    </row>
    <row r="19" spans="1:8" ht="24.75" x14ac:dyDescent="0.25">
      <c r="A19" s="31" t="s">
        <v>14</v>
      </c>
      <c r="B19">
        <v>2000</v>
      </c>
      <c r="C19" s="59">
        <v>2212</v>
      </c>
      <c r="D19" s="60" t="s">
        <v>40</v>
      </c>
      <c r="E19" s="61">
        <v>85800</v>
      </c>
      <c r="F19" s="62">
        <v>14</v>
      </c>
      <c r="G19" s="62" t="s">
        <v>12</v>
      </c>
      <c r="H19" s="62" t="s">
        <v>32</v>
      </c>
    </row>
    <row r="20" spans="1:8" x14ac:dyDescent="0.25">
      <c r="A20" s="31" t="s">
        <v>14</v>
      </c>
      <c r="B20">
        <v>3000</v>
      </c>
      <c r="C20" s="59">
        <v>3831</v>
      </c>
      <c r="D20" s="60" t="s">
        <v>41</v>
      </c>
      <c r="E20" s="61">
        <v>49500</v>
      </c>
      <c r="F20" s="62">
        <v>14</v>
      </c>
      <c r="G20" s="62" t="s">
        <v>12</v>
      </c>
      <c r="H20" s="62" t="s">
        <v>32</v>
      </c>
    </row>
    <row r="21" spans="1:8" ht="24.75" x14ac:dyDescent="0.25">
      <c r="A21" s="31" t="s">
        <v>14</v>
      </c>
      <c r="B21">
        <v>3000</v>
      </c>
      <c r="C21" s="59">
        <v>3751</v>
      </c>
      <c r="D21" s="60" t="s">
        <v>42</v>
      </c>
      <c r="E21" s="61">
        <v>72600</v>
      </c>
      <c r="F21" s="62">
        <v>14</v>
      </c>
      <c r="G21" s="62" t="s">
        <v>12</v>
      </c>
      <c r="H21" s="62" t="s">
        <v>32</v>
      </c>
    </row>
    <row r="22" spans="1:8" x14ac:dyDescent="0.25">
      <c r="A22" s="31" t="s">
        <v>14</v>
      </c>
      <c r="B22">
        <v>3000</v>
      </c>
      <c r="C22" s="59">
        <v>3791</v>
      </c>
      <c r="D22" s="60" t="s">
        <v>43</v>
      </c>
      <c r="E22" s="61">
        <v>11592</v>
      </c>
      <c r="F22" s="62">
        <v>14</v>
      </c>
      <c r="G22" s="62" t="s">
        <v>12</v>
      </c>
      <c r="H22" s="62" t="s">
        <v>32</v>
      </c>
    </row>
    <row r="23" spans="1:8" x14ac:dyDescent="0.25">
      <c r="A23" s="31" t="s">
        <v>14</v>
      </c>
      <c r="B23">
        <v>3000</v>
      </c>
      <c r="C23" s="59">
        <v>3852</v>
      </c>
      <c r="D23" s="60" t="s">
        <v>44</v>
      </c>
      <c r="E23" s="61">
        <v>83718</v>
      </c>
      <c r="F23" s="62">
        <v>14</v>
      </c>
      <c r="G23" s="62" t="s">
        <v>12</v>
      </c>
      <c r="H23" s="62" t="s">
        <v>32</v>
      </c>
    </row>
    <row r="24" spans="1:8" x14ac:dyDescent="0.25">
      <c r="A24" s="30" t="s">
        <v>45</v>
      </c>
      <c r="C24" s="63" t="s">
        <v>46</v>
      </c>
      <c r="D24" s="56" t="s">
        <v>45</v>
      </c>
      <c r="E24" s="57">
        <f>SUM(E25:E36)</f>
        <v>1389087.4092850646</v>
      </c>
      <c r="F24" s="55"/>
      <c r="G24" s="55"/>
      <c r="H24" s="58"/>
    </row>
    <row r="25" spans="1:8" x14ac:dyDescent="0.25">
      <c r="A25" s="30" t="s">
        <v>45</v>
      </c>
      <c r="B25">
        <v>1000</v>
      </c>
      <c r="C25" s="59" t="s">
        <v>47</v>
      </c>
      <c r="D25" s="60" t="s">
        <v>16</v>
      </c>
      <c r="E25" s="61">
        <v>786254.09200000018</v>
      </c>
      <c r="F25" s="62">
        <v>14</v>
      </c>
      <c r="G25" s="62" t="s">
        <v>12</v>
      </c>
      <c r="H25" s="62" t="s">
        <v>17</v>
      </c>
    </row>
    <row r="26" spans="1:8" x14ac:dyDescent="0.25">
      <c r="A26" s="30" t="s">
        <v>45</v>
      </c>
      <c r="B26">
        <v>1000</v>
      </c>
      <c r="C26" s="59" t="s">
        <v>18</v>
      </c>
      <c r="D26" s="60" t="s">
        <v>19</v>
      </c>
      <c r="E26" s="61">
        <v>48523.250318400009</v>
      </c>
      <c r="F26" s="62">
        <v>14</v>
      </c>
      <c r="G26" s="62" t="s">
        <v>12</v>
      </c>
      <c r="H26" s="62" t="s">
        <v>17</v>
      </c>
    </row>
    <row r="27" spans="1:8" x14ac:dyDescent="0.25">
      <c r="A27" s="30" t="s">
        <v>45</v>
      </c>
      <c r="B27">
        <v>1000</v>
      </c>
      <c r="C27" s="59" t="s">
        <v>20</v>
      </c>
      <c r="D27" s="60" t="s">
        <v>21</v>
      </c>
      <c r="E27" s="61">
        <v>107706.04000000001</v>
      </c>
      <c r="F27" s="62">
        <v>14</v>
      </c>
      <c r="G27" s="62" t="s">
        <v>12</v>
      </c>
      <c r="H27" s="62" t="s">
        <v>17</v>
      </c>
    </row>
    <row r="28" spans="1:8" x14ac:dyDescent="0.25">
      <c r="A28" s="30" t="s">
        <v>45</v>
      </c>
      <c r="B28">
        <v>1000</v>
      </c>
      <c r="C28" s="59" t="s">
        <v>24</v>
      </c>
      <c r="D28" s="60" t="s">
        <v>25</v>
      </c>
      <c r="E28" s="61">
        <v>188070.19236666439</v>
      </c>
      <c r="F28" s="62">
        <v>14</v>
      </c>
      <c r="G28" s="62" t="s">
        <v>12</v>
      </c>
      <c r="H28" s="62" t="s">
        <v>17</v>
      </c>
    </row>
    <row r="29" spans="1:8" ht="24.75" x14ac:dyDescent="0.25">
      <c r="A29" s="30" t="s">
        <v>45</v>
      </c>
      <c r="B29">
        <v>1000</v>
      </c>
      <c r="C29" s="59" t="s">
        <v>26</v>
      </c>
      <c r="D29" s="60" t="s">
        <v>27</v>
      </c>
      <c r="E29" s="61">
        <v>195902.11839999998</v>
      </c>
      <c r="F29" s="62">
        <v>14</v>
      </c>
      <c r="G29" s="62" t="s">
        <v>12</v>
      </c>
      <c r="H29" s="62" t="s">
        <v>17</v>
      </c>
    </row>
    <row r="30" spans="1:8" x14ac:dyDescent="0.25">
      <c r="A30" s="30" t="s">
        <v>45</v>
      </c>
      <c r="B30">
        <v>1000</v>
      </c>
      <c r="C30" s="59" t="s">
        <v>28</v>
      </c>
      <c r="D30" s="60" t="s">
        <v>29</v>
      </c>
      <c r="E30" s="61">
        <v>30157.691200000001</v>
      </c>
      <c r="F30" s="62">
        <v>14</v>
      </c>
      <c r="G30" s="62" t="s">
        <v>12</v>
      </c>
      <c r="H30" s="62" t="s">
        <v>17</v>
      </c>
    </row>
    <row r="31" spans="1:8" x14ac:dyDescent="0.25">
      <c r="A31" s="30" t="s">
        <v>45</v>
      </c>
      <c r="B31">
        <v>2000</v>
      </c>
      <c r="C31" s="59" t="s">
        <v>30</v>
      </c>
      <c r="D31" s="60" t="s">
        <v>31</v>
      </c>
      <c r="E31" s="61">
        <v>1965.49</v>
      </c>
      <c r="F31" s="62">
        <v>14</v>
      </c>
      <c r="G31" s="62" t="s">
        <v>12</v>
      </c>
      <c r="H31" s="62" t="s">
        <v>32</v>
      </c>
    </row>
    <row r="32" spans="1:8" x14ac:dyDescent="0.25">
      <c r="A32" s="30" t="s">
        <v>45</v>
      </c>
      <c r="B32">
        <v>2000</v>
      </c>
      <c r="C32" s="59" t="s">
        <v>35</v>
      </c>
      <c r="D32" s="60" t="s">
        <v>36</v>
      </c>
      <c r="E32" s="61">
        <v>458.53499999999997</v>
      </c>
      <c r="F32" s="62">
        <v>14</v>
      </c>
      <c r="G32" s="62" t="s">
        <v>12</v>
      </c>
      <c r="H32" s="62" t="s">
        <v>32</v>
      </c>
    </row>
    <row r="33" spans="1:8" ht="36.75" x14ac:dyDescent="0.25">
      <c r="A33" s="30" t="s">
        <v>45</v>
      </c>
      <c r="B33">
        <v>3000</v>
      </c>
      <c r="C33" s="59">
        <v>3721</v>
      </c>
      <c r="D33" s="60" t="s">
        <v>48</v>
      </c>
      <c r="E33" s="61">
        <v>9000</v>
      </c>
      <c r="F33" s="62">
        <v>14</v>
      </c>
      <c r="G33" s="62" t="s">
        <v>12</v>
      </c>
      <c r="H33" s="62" t="s">
        <v>32</v>
      </c>
    </row>
    <row r="34" spans="1:8" ht="24.75" x14ac:dyDescent="0.25">
      <c r="A34" s="30" t="s">
        <v>45</v>
      </c>
      <c r="B34">
        <v>3000</v>
      </c>
      <c r="C34" s="59">
        <v>3751</v>
      </c>
      <c r="D34" s="60" t="s">
        <v>42</v>
      </c>
      <c r="E34" s="61">
        <v>3600</v>
      </c>
      <c r="F34" s="62">
        <v>14</v>
      </c>
      <c r="G34" s="62" t="s">
        <v>12</v>
      </c>
      <c r="H34" s="62" t="s">
        <v>32</v>
      </c>
    </row>
    <row r="35" spans="1:8" x14ac:dyDescent="0.25">
      <c r="A35" s="30" t="s">
        <v>45</v>
      </c>
      <c r="B35">
        <v>3000</v>
      </c>
      <c r="C35" s="59">
        <v>3791</v>
      </c>
      <c r="D35" s="60" t="s">
        <v>43</v>
      </c>
      <c r="E35" s="61">
        <v>9000</v>
      </c>
      <c r="F35" s="62">
        <v>14</v>
      </c>
      <c r="G35" s="62" t="s">
        <v>12</v>
      </c>
      <c r="H35" s="62" t="s">
        <v>32</v>
      </c>
    </row>
    <row r="36" spans="1:8" x14ac:dyDescent="0.25">
      <c r="A36" s="30" t="s">
        <v>45</v>
      </c>
      <c r="B36">
        <v>5000</v>
      </c>
      <c r="C36" s="59">
        <v>5111</v>
      </c>
      <c r="D36" s="60" t="s">
        <v>49</v>
      </c>
      <c r="E36" s="61">
        <v>8450</v>
      </c>
      <c r="F36" s="62">
        <v>14</v>
      </c>
      <c r="G36" s="62" t="s">
        <v>12</v>
      </c>
      <c r="H36" s="62" t="s">
        <v>50</v>
      </c>
    </row>
    <row r="37" spans="1:8" x14ac:dyDescent="0.25">
      <c r="A37" s="31" t="s">
        <v>51</v>
      </c>
      <c r="C37" s="63" t="s">
        <v>52</v>
      </c>
      <c r="D37" s="56" t="s">
        <v>51</v>
      </c>
      <c r="E37" s="57">
        <f>SUM(E38:E57)</f>
        <v>6749895.9816234028</v>
      </c>
      <c r="F37" s="55"/>
      <c r="G37" s="55"/>
      <c r="H37" s="58"/>
    </row>
    <row r="38" spans="1:8" x14ac:dyDescent="0.25">
      <c r="A38" s="31" t="s">
        <v>51</v>
      </c>
      <c r="B38">
        <v>1000</v>
      </c>
      <c r="C38" s="59" t="s">
        <v>47</v>
      </c>
      <c r="D38" s="60" t="s">
        <v>16</v>
      </c>
      <c r="E38" s="61">
        <v>986288.75599999994</v>
      </c>
      <c r="F38" s="62">
        <v>14</v>
      </c>
      <c r="G38" s="62" t="s">
        <v>12</v>
      </c>
      <c r="H38" s="62" t="s">
        <v>32</v>
      </c>
    </row>
    <row r="39" spans="1:8" x14ac:dyDescent="0.25">
      <c r="A39" s="31" t="s">
        <v>51</v>
      </c>
      <c r="B39">
        <v>1000</v>
      </c>
      <c r="C39" s="59" t="s">
        <v>18</v>
      </c>
      <c r="D39" s="60" t="s">
        <v>19</v>
      </c>
      <c r="E39" s="61">
        <v>54830.498236799998</v>
      </c>
      <c r="F39" s="62">
        <v>14</v>
      </c>
      <c r="G39" s="62" t="s">
        <v>12</v>
      </c>
      <c r="H39" s="62" t="s">
        <v>32</v>
      </c>
    </row>
    <row r="40" spans="1:8" x14ac:dyDescent="0.25">
      <c r="A40" s="31" t="s">
        <v>51</v>
      </c>
      <c r="B40">
        <v>1000</v>
      </c>
      <c r="C40" s="59" t="s">
        <v>20</v>
      </c>
      <c r="D40" s="60" t="s">
        <v>21</v>
      </c>
      <c r="E40" s="61">
        <v>134763.72</v>
      </c>
      <c r="F40" s="62">
        <v>14</v>
      </c>
      <c r="G40" s="62" t="s">
        <v>12</v>
      </c>
      <c r="H40" s="62" t="s">
        <v>32</v>
      </c>
    </row>
    <row r="41" spans="1:8" x14ac:dyDescent="0.25">
      <c r="A41" s="31" t="s">
        <v>51</v>
      </c>
      <c r="B41">
        <v>1000</v>
      </c>
      <c r="C41" s="59" t="s">
        <v>22</v>
      </c>
      <c r="D41" s="60" t="s">
        <v>23</v>
      </c>
      <c r="E41" s="61">
        <v>1669.6</v>
      </c>
      <c r="F41" s="62">
        <v>14</v>
      </c>
      <c r="G41" s="62" t="s">
        <v>12</v>
      </c>
      <c r="H41" s="62" t="s">
        <v>32</v>
      </c>
    </row>
    <row r="42" spans="1:8" x14ac:dyDescent="0.25">
      <c r="A42" s="31" t="s">
        <v>51</v>
      </c>
      <c r="B42">
        <v>1000</v>
      </c>
      <c r="C42" s="59" t="s">
        <v>24</v>
      </c>
      <c r="D42" s="60" t="s">
        <v>25</v>
      </c>
      <c r="E42" s="61">
        <v>235137.69218660242</v>
      </c>
      <c r="F42" s="62">
        <v>14</v>
      </c>
      <c r="G42" s="62" t="s">
        <v>12</v>
      </c>
      <c r="H42" s="62" t="s">
        <v>32</v>
      </c>
    </row>
    <row r="43" spans="1:8" ht="24.75" x14ac:dyDescent="0.25">
      <c r="A43" s="31" t="s">
        <v>51</v>
      </c>
      <c r="B43">
        <v>1000</v>
      </c>
      <c r="C43" s="59" t="s">
        <v>26</v>
      </c>
      <c r="D43" s="60" t="s">
        <v>27</v>
      </c>
      <c r="E43" s="61">
        <v>246866.90499999997</v>
      </c>
      <c r="F43" s="62">
        <v>14</v>
      </c>
      <c r="G43" s="62" t="s">
        <v>12</v>
      </c>
      <c r="H43" s="62" t="s">
        <v>32</v>
      </c>
    </row>
    <row r="44" spans="1:8" x14ac:dyDescent="0.25">
      <c r="A44" s="31" t="s">
        <v>51</v>
      </c>
      <c r="B44">
        <v>1000</v>
      </c>
      <c r="C44" s="59" t="s">
        <v>28</v>
      </c>
      <c r="D44" s="60" t="s">
        <v>29</v>
      </c>
      <c r="E44" s="61">
        <v>42423.659200000002</v>
      </c>
      <c r="F44" s="62">
        <v>14</v>
      </c>
      <c r="G44" s="62" t="s">
        <v>12</v>
      </c>
      <c r="H44" s="62" t="s">
        <v>32</v>
      </c>
    </row>
    <row r="45" spans="1:8" x14ac:dyDescent="0.25">
      <c r="A45" s="31" t="s">
        <v>51</v>
      </c>
      <c r="B45">
        <v>2000</v>
      </c>
      <c r="C45" s="59" t="s">
        <v>30</v>
      </c>
      <c r="D45" s="60" t="s">
        <v>31</v>
      </c>
      <c r="E45" s="61">
        <v>8724.3810000000012</v>
      </c>
      <c r="F45" s="62">
        <v>14</v>
      </c>
      <c r="G45" s="62" t="s">
        <v>12</v>
      </c>
      <c r="H45" s="62" t="s">
        <v>32</v>
      </c>
    </row>
    <row r="46" spans="1:8" x14ac:dyDescent="0.25">
      <c r="A46" s="31" t="s">
        <v>51</v>
      </c>
      <c r="B46">
        <v>2000</v>
      </c>
      <c r="C46" s="59" t="s">
        <v>33</v>
      </c>
      <c r="D46" s="60" t="s">
        <v>34</v>
      </c>
      <c r="E46" s="61">
        <v>2459.1999999999998</v>
      </c>
      <c r="F46" s="62">
        <v>14</v>
      </c>
      <c r="G46" s="62" t="s">
        <v>12</v>
      </c>
      <c r="H46" s="62" t="s">
        <v>32</v>
      </c>
    </row>
    <row r="47" spans="1:8" x14ac:dyDescent="0.25">
      <c r="A47" s="31" t="s">
        <v>51</v>
      </c>
      <c r="B47">
        <v>2000</v>
      </c>
      <c r="C47" s="59" t="s">
        <v>35</v>
      </c>
      <c r="D47" s="60" t="s">
        <v>36</v>
      </c>
      <c r="E47" s="61">
        <v>803.05</v>
      </c>
      <c r="F47" s="62">
        <v>14</v>
      </c>
      <c r="G47" s="62" t="s">
        <v>12</v>
      </c>
      <c r="H47" s="62" t="s">
        <v>32</v>
      </c>
    </row>
    <row r="48" spans="1:8" x14ac:dyDescent="0.25">
      <c r="A48" s="31" t="s">
        <v>51</v>
      </c>
      <c r="B48">
        <v>2000</v>
      </c>
      <c r="C48" s="59" t="s">
        <v>53</v>
      </c>
      <c r="D48" s="60" t="s">
        <v>54</v>
      </c>
      <c r="E48" s="61">
        <v>66184.2</v>
      </c>
      <c r="F48" s="62">
        <v>14</v>
      </c>
      <c r="G48" s="62" t="s">
        <v>12</v>
      </c>
      <c r="H48" s="62" t="s">
        <v>32</v>
      </c>
    </row>
    <row r="49" spans="1:8" x14ac:dyDescent="0.25">
      <c r="A49" s="31" t="s">
        <v>51</v>
      </c>
      <c r="B49">
        <v>2000</v>
      </c>
      <c r="C49" s="59" t="s">
        <v>55</v>
      </c>
      <c r="D49" s="60" t="s">
        <v>56</v>
      </c>
      <c r="E49" s="61">
        <v>19000</v>
      </c>
      <c r="F49" s="62">
        <v>14</v>
      </c>
      <c r="G49" s="62" t="s">
        <v>12</v>
      </c>
      <c r="H49" s="62" t="s">
        <v>32</v>
      </c>
    </row>
    <row r="50" spans="1:8" x14ac:dyDescent="0.25">
      <c r="A50" s="31" t="s">
        <v>51</v>
      </c>
      <c r="B50">
        <v>3000</v>
      </c>
      <c r="C50" s="59" t="s">
        <v>37</v>
      </c>
      <c r="D50" s="60" t="s">
        <v>38</v>
      </c>
      <c r="E50" s="61">
        <v>3200</v>
      </c>
      <c r="F50" s="62">
        <v>14</v>
      </c>
      <c r="G50" s="62" t="s">
        <v>12</v>
      </c>
      <c r="H50" s="62" t="s">
        <v>32</v>
      </c>
    </row>
    <row r="51" spans="1:8" x14ac:dyDescent="0.25">
      <c r="A51" s="31" t="s">
        <v>51</v>
      </c>
      <c r="B51">
        <v>3000</v>
      </c>
      <c r="C51" s="59" t="s">
        <v>57</v>
      </c>
      <c r="D51" s="60" t="s">
        <v>58</v>
      </c>
      <c r="E51" s="61">
        <v>3946740</v>
      </c>
      <c r="F51" s="62">
        <v>14</v>
      </c>
      <c r="G51" s="62" t="s">
        <v>12</v>
      </c>
      <c r="H51" s="62" t="s">
        <v>32</v>
      </c>
    </row>
    <row r="52" spans="1:8" ht="36.75" x14ac:dyDescent="0.25">
      <c r="A52" s="31" t="s">
        <v>51</v>
      </c>
      <c r="B52">
        <v>3000</v>
      </c>
      <c r="C52" s="59">
        <v>3721</v>
      </c>
      <c r="D52" s="60" t="s">
        <v>48</v>
      </c>
      <c r="E52" s="61">
        <v>3000</v>
      </c>
      <c r="F52" s="62">
        <v>14</v>
      </c>
      <c r="G52" s="62" t="s">
        <v>12</v>
      </c>
      <c r="H52" s="62" t="s">
        <v>32</v>
      </c>
    </row>
    <row r="53" spans="1:8" ht="24.75" x14ac:dyDescent="0.25">
      <c r="A53" s="31" t="s">
        <v>51</v>
      </c>
      <c r="B53">
        <v>3000</v>
      </c>
      <c r="C53" s="59">
        <v>3751</v>
      </c>
      <c r="D53" s="60" t="s">
        <v>42</v>
      </c>
      <c r="E53" s="61">
        <v>45000</v>
      </c>
      <c r="F53" s="62">
        <v>14</v>
      </c>
      <c r="G53" s="62" t="s">
        <v>12</v>
      </c>
      <c r="H53" s="62" t="s">
        <v>32</v>
      </c>
    </row>
    <row r="54" spans="1:8" x14ac:dyDescent="0.25">
      <c r="A54" s="31" t="s">
        <v>51</v>
      </c>
      <c r="B54">
        <v>3000</v>
      </c>
      <c r="C54" s="59">
        <v>3791</v>
      </c>
      <c r="D54" s="60" t="s">
        <v>43</v>
      </c>
      <c r="E54" s="61">
        <v>42000</v>
      </c>
      <c r="F54" s="62">
        <v>14</v>
      </c>
      <c r="G54" s="62" t="s">
        <v>12</v>
      </c>
      <c r="H54" s="62" t="s">
        <v>32</v>
      </c>
    </row>
    <row r="55" spans="1:8" x14ac:dyDescent="0.25">
      <c r="A55" s="31" t="s">
        <v>51</v>
      </c>
      <c r="B55">
        <v>3000</v>
      </c>
      <c r="C55" s="59">
        <v>3811</v>
      </c>
      <c r="D55" s="60" t="s">
        <v>59</v>
      </c>
      <c r="E55" s="61">
        <v>13800</v>
      </c>
      <c r="F55" s="62">
        <v>14</v>
      </c>
      <c r="G55" s="62" t="s">
        <v>12</v>
      </c>
      <c r="H55" s="62" t="s">
        <v>32</v>
      </c>
    </row>
    <row r="56" spans="1:8" x14ac:dyDescent="0.25">
      <c r="A56" s="31" t="s">
        <v>51</v>
      </c>
      <c r="B56">
        <v>3000</v>
      </c>
      <c r="C56" s="59">
        <v>3821</v>
      </c>
      <c r="D56" s="60" t="s">
        <v>60</v>
      </c>
      <c r="E56" s="61">
        <v>817004.32000000007</v>
      </c>
      <c r="F56" s="62">
        <v>14</v>
      </c>
      <c r="G56" s="62" t="s">
        <v>12</v>
      </c>
      <c r="H56" s="62" t="s">
        <v>32</v>
      </c>
    </row>
    <row r="57" spans="1:8" x14ac:dyDescent="0.25">
      <c r="A57" s="31" t="s">
        <v>51</v>
      </c>
      <c r="B57">
        <v>3000</v>
      </c>
      <c r="C57" s="59">
        <v>3831</v>
      </c>
      <c r="D57" s="60" t="s">
        <v>41</v>
      </c>
      <c r="E57" s="61">
        <v>80000</v>
      </c>
      <c r="F57" s="62">
        <v>14</v>
      </c>
      <c r="G57" s="62" t="s">
        <v>12</v>
      </c>
      <c r="H57" s="62" t="s">
        <v>32</v>
      </c>
    </row>
    <row r="58" spans="1:8" x14ac:dyDescent="0.25">
      <c r="A58" s="31" t="s">
        <v>61</v>
      </c>
      <c r="C58" s="63" t="s">
        <v>62</v>
      </c>
      <c r="D58" s="56" t="s">
        <v>61</v>
      </c>
      <c r="E58" s="57">
        <f>SUM(E59:E73)</f>
        <v>3949959.6976557458</v>
      </c>
      <c r="F58" s="55"/>
      <c r="G58" s="55"/>
      <c r="H58" s="58"/>
    </row>
    <row r="59" spans="1:8" x14ac:dyDescent="0.25">
      <c r="A59" s="31" t="s">
        <v>61</v>
      </c>
      <c r="B59">
        <v>1000</v>
      </c>
      <c r="C59" s="59" t="s">
        <v>47</v>
      </c>
      <c r="D59" s="60" t="s">
        <v>16</v>
      </c>
      <c r="E59" s="61">
        <f>1912240.672+253405.31</f>
        <v>2165645.9819999998</v>
      </c>
      <c r="F59" s="62">
        <v>14</v>
      </c>
      <c r="G59" s="62" t="s">
        <v>12</v>
      </c>
      <c r="H59" s="62" t="s">
        <v>32</v>
      </c>
    </row>
    <row r="60" spans="1:8" x14ac:dyDescent="0.25">
      <c r="A60" s="31" t="s">
        <v>61</v>
      </c>
      <c r="B60">
        <v>1000</v>
      </c>
      <c r="C60" s="59" t="s">
        <v>18</v>
      </c>
      <c r="D60" s="60" t="s">
        <v>19</v>
      </c>
      <c r="E60" s="61">
        <v>89591.096566399996</v>
      </c>
      <c r="F60" s="62">
        <v>14</v>
      </c>
      <c r="G60" s="62" t="s">
        <v>12</v>
      </c>
      <c r="H60" s="62" t="s">
        <v>32</v>
      </c>
    </row>
    <row r="61" spans="1:8" x14ac:dyDescent="0.25">
      <c r="A61" s="31" t="s">
        <v>61</v>
      </c>
      <c r="B61">
        <v>1000</v>
      </c>
      <c r="C61" s="59" t="s">
        <v>63</v>
      </c>
      <c r="D61" s="60" t="s">
        <v>64</v>
      </c>
      <c r="E61" s="61">
        <v>1555.0000000000002</v>
      </c>
      <c r="F61" s="62">
        <v>14</v>
      </c>
      <c r="G61" s="62" t="s">
        <v>12</v>
      </c>
      <c r="H61" s="62" t="s">
        <v>32</v>
      </c>
    </row>
    <row r="62" spans="1:8" x14ac:dyDescent="0.25">
      <c r="A62" s="31" t="s">
        <v>61</v>
      </c>
      <c r="B62">
        <v>1000</v>
      </c>
      <c r="C62" s="59" t="s">
        <v>20</v>
      </c>
      <c r="D62" s="60" t="s">
        <v>21</v>
      </c>
      <c r="E62" s="61">
        <v>191220.64</v>
      </c>
      <c r="F62" s="62">
        <v>14</v>
      </c>
      <c r="G62" s="62" t="s">
        <v>12</v>
      </c>
      <c r="H62" s="62" t="s">
        <v>32</v>
      </c>
    </row>
    <row r="63" spans="1:8" x14ac:dyDescent="0.25">
      <c r="A63" s="31" t="s">
        <v>61</v>
      </c>
      <c r="B63">
        <v>1000</v>
      </c>
      <c r="C63" s="59" t="s">
        <v>22</v>
      </c>
      <c r="D63" s="60" t="s">
        <v>23</v>
      </c>
      <c r="E63" s="61">
        <v>4382</v>
      </c>
      <c r="F63" s="62">
        <v>14</v>
      </c>
      <c r="G63" s="62" t="s">
        <v>12</v>
      </c>
      <c r="H63" s="62" t="s">
        <v>32</v>
      </c>
    </row>
    <row r="64" spans="1:8" x14ac:dyDescent="0.25">
      <c r="A64" s="31" t="s">
        <v>61</v>
      </c>
      <c r="B64">
        <v>1000</v>
      </c>
      <c r="C64" s="59" t="s">
        <v>24</v>
      </c>
      <c r="D64" s="60" t="s">
        <v>25</v>
      </c>
      <c r="E64" s="61">
        <v>340164.14208934561</v>
      </c>
      <c r="F64" s="62">
        <v>14</v>
      </c>
      <c r="G64" s="62" t="s">
        <v>12</v>
      </c>
      <c r="H64" s="62" t="s">
        <v>32</v>
      </c>
    </row>
    <row r="65" spans="1:8" ht="24.75" x14ac:dyDescent="0.25">
      <c r="A65" s="31" t="s">
        <v>61</v>
      </c>
      <c r="B65">
        <v>1000</v>
      </c>
      <c r="C65" s="59" t="s">
        <v>26</v>
      </c>
      <c r="D65" s="60" t="s">
        <v>27</v>
      </c>
      <c r="E65" s="61">
        <v>351632.38480000006</v>
      </c>
      <c r="F65" s="62">
        <v>14</v>
      </c>
      <c r="G65" s="62" t="s">
        <v>12</v>
      </c>
      <c r="H65" s="62" t="s">
        <v>32</v>
      </c>
    </row>
    <row r="66" spans="1:8" x14ac:dyDescent="0.25">
      <c r="A66" s="31" t="s">
        <v>61</v>
      </c>
      <c r="B66">
        <v>1000</v>
      </c>
      <c r="C66" s="59" t="s">
        <v>28</v>
      </c>
      <c r="D66" s="60" t="s">
        <v>29</v>
      </c>
      <c r="E66" s="61">
        <v>53541.779199999997</v>
      </c>
      <c r="F66" s="62">
        <v>14</v>
      </c>
      <c r="G66" s="62" t="s">
        <v>12</v>
      </c>
      <c r="H66" s="62" t="s">
        <v>32</v>
      </c>
    </row>
    <row r="67" spans="1:8" x14ac:dyDescent="0.25">
      <c r="A67" s="31" t="s">
        <v>61</v>
      </c>
      <c r="B67">
        <v>2000</v>
      </c>
      <c r="C67" s="59" t="s">
        <v>30</v>
      </c>
      <c r="D67" s="60" t="s">
        <v>31</v>
      </c>
      <c r="E67" s="61">
        <v>12011.123</v>
      </c>
      <c r="F67" s="62">
        <v>14</v>
      </c>
      <c r="G67" s="62" t="s">
        <v>12</v>
      </c>
      <c r="H67" s="62" t="s">
        <v>32</v>
      </c>
    </row>
    <row r="68" spans="1:8" x14ac:dyDescent="0.25">
      <c r="A68" s="31" t="s">
        <v>61</v>
      </c>
      <c r="B68">
        <v>2000</v>
      </c>
      <c r="C68" s="59" t="s">
        <v>53</v>
      </c>
      <c r="D68" s="60" t="s">
        <v>54</v>
      </c>
      <c r="E68" s="61">
        <v>3850</v>
      </c>
      <c r="F68" s="62">
        <v>14</v>
      </c>
      <c r="G68" s="62" t="s">
        <v>12</v>
      </c>
      <c r="H68" s="62" t="s">
        <v>32</v>
      </c>
    </row>
    <row r="69" spans="1:8" x14ac:dyDescent="0.25">
      <c r="A69" s="31" t="s">
        <v>61</v>
      </c>
      <c r="B69">
        <v>3000</v>
      </c>
      <c r="C69" s="59">
        <v>3311</v>
      </c>
      <c r="D69" s="60" t="s">
        <v>65</v>
      </c>
      <c r="E69" s="61">
        <v>367200</v>
      </c>
      <c r="F69" s="62">
        <v>14</v>
      </c>
      <c r="G69" s="62" t="s">
        <v>12</v>
      </c>
      <c r="H69" s="62" t="s">
        <v>32</v>
      </c>
    </row>
    <row r="70" spans="1:8" ht="24.75" x14ac:dyDescent="0.25">
      <c r="A70" s="31" t="s">
        <v>61</v>
      </c>
      <c r="B70">
        <v>3000</v>
      </c>
      <c r="C70" s="59">
        <v>3331</v>
      </c>
      <c r="D70" s="60" t="s">
        <v>66</v>
      </c>
      <c r="E70" s="61">
        <v>70000</v>
      </c>
      <c r="F70" s="62">
        <v>14</v>
      </c>
      <c r="G70" s="62" t="s">
        <v>12</v>
      </c>
      <c r="H70" s="62" t="s">
        <v>32</v>
      </c>
    </row>
    <row r="71" spans="1:8" ht="24.75" x14ac:dyDescent="0.25">
      <c r="A71" s="31" t="s">
        <v>61</v>
      </c>
      <c r="B71">
        <v>3000</v>
      </c>
      <c r="C71" s="59">
        <v>3751</v>
      </c>
      <c r="D71" s="60" t="s">
        <v>42</v>
      </c>
      <c r="E71" s="61">
        <v>12000</v>
      </c>
      <c r="F71" s="62">
        <v>14</v>
      </c>
      <c r="G71" s="62" t="s">
        <v>12</v>
      </c>
      <c r="H71" s="62" t="s">
        <v>32</v>
      </c>
    </row>
    <row r="72" spans="1:8" x14ac:dyDescent="0.25">
      <c r="A72" s="31" t="s">
        <v>61</v>
      </c>
      <c r="B72">
        <v>3000</v>
      </c>
      <c r="C72" s="59">
        <v>3791</v>
      </c>
      <c r="D72" s="60" t="s">
        <v>43</v>
      </c>
      <c r="E72" s="61">
        <v>4200</v>
      </c>
      <c r="F72" s="62">
        <v>14</v>
      </c>
      <c r="G72" s="62" t="s">
        <v>12</v>
      </c>
      <c r="H72" s="62" t="s">
        <v>32</v>
      </c>
    </row>
    <row r="73" spans="1:8" x14ac:dyDescent="0.25">
      <c r="A73" s="31" t="s">
        <v>61</v>
      </c>
      <c r="B73">
        <v>5000</v>
      </c>
      <c r="C73" s="59">
        <v>5111</v>
      </c>
      <c r="D73" s="60" t="s">
        <v>49</v>
      </c>
      <c r="E73" s="61">
        <v>282965.55</v>
      </c>
      <c r="F73" s="62">
        <v>14</v>
      </c>
      <c r="G73" s="62" t="s">
        <v>12</v>
      </c>
      <c r="H73" s="62" t="s">
        <v>50</v>
      </c>
    </row>
    <row r="74" spans="1:8" x14ac:dyDescent="0.25">
      <c r="A74" s="31" t="s">
        <v>67</v>
      </c>
      <c r="C74" s="63" t="s">
        <v>68</v>
      </c>
      <c r="D74" s="56" t="s">
        <v>67</v>
      </c>
      <c r="E74" s="57">
        <f>SUM(E75:E91)</f>
        <v>3931895.1366816787</v>
      </c>
      <c r="F74" s="55"/>
      <c r="G74" s="55"/>
      <c r="H74" s="58"/>
    </row>
    <row r="75" spans="1:8" x14ac:dyDescent="0.25">
      <c r="A75" s="31" t="s">
        <v>67</v>
      </c>
      <c r="B75">
        <v>1000</v>
      </c>
      <c r="C75" s="59" t="s">
        <v>47</v>
      </c>
      <c r="D75" s="60" t="s">
        <v>16</v>
      </c>
      <c r="E75" s="61">
        <v>2048904.1554285712</v>
      </c>
      <c r="F75" s="62">
        <v>14</v>
      </c>
      <c r="G75" s="62" t="s">
        <v>12</v>
      </c>
      <c r="H75" s="62" t="s">
        <v>32</v>
      </c>
    </row>
    <row r="76" spans="1:8" x14ac:dyDescent="0.25">
      <c r="A76" s="31" t="s">
        <v>67</v>
      </c>
      <c r="B76">
        <v>1000</v>
      </c>
      <c r="C76" s="59" t="s">
        <v>18</v>
      </c>
      <c r="D76" s="60" t="s">
        <v>19</v>
      </c>
      <c r="E76" s="61">
        <v>69079.146364799992</v>
      </c>
      <c r="F76" s="62">
        <v>14</v>
      </c>
      <c r="G76" s="62" t="s">
        <v>12</v>
      </c>
      <c r="H76" s="62" t="s">
        <v>32</v>
      </c>
    </row>
    <row r="77" spans="1:8" x14ac:dyDescent="0.25">
      <c r="A77" s="31" t="s">
        <v>67</v>
      </c>
      <c r="B77">
        <v>1000</v>
      </c>
      <c r="C77" s="59" t="s">
        <v>20</v>
      </c>
      <c r="D77" s="60" t="s">
        <v>21</v>
      </c>
      <c r="E77" s="61">
        <v>275550.07999999996</v>
      </c>
      <c r="F77" s="62">
        <v>14</v>
      </c>
      <c r="G77" s="62" t="s">
        <v>12</v>
      </c>
      <c r="H77" s="62" t="s">
        <v>32</v>
      </c>
    </row>
    <row r="78" spans="1:8" x14ac:dyDescent="0.25">
      <c r="A78" s="31" t="s">
        <v>67</v>
      </c>
      <c r="B78">
        <v>1000</v>
      </c>
      <c r="C78" s="59" t="s">
        <v>24</v>
      </c>
      <c r="D78" s="60" t="s">
        <v>25</v>
      </c>
      <c r="E78" s="61">
        <v>495230.31968830677</v>
      </c>
      <c r="F78" s="62">
        <v>14</v>
      </c>
      <c r="G78" s="62" t="s">
        <v>12</v>
      </c>
      <c r="H78" s="62" t="s">
        <v>32</v>
      </c>
    </row>
    <row r="79" spans="1:8" ht="24.75" x14ac:dyDescent="0.25">
      <c r="A79" s="31" t="s">
        <v>67</v>
      </c>
      <c r="B79">
        <v>1000</v>
      </c>
      <c r="C79" s="59" t="s">
        <v>26</v>
      </c>
      <c r="D79" s="60" t="s">
        <v>27</v>
      </c>
      <c r="E79" s="61">
        <v>496996.92940000002</v>
      </c>
      <c r="F79" s="62">
        <v>14</v>
      </c>
      <c r="G79" s="62" t="s">
        <v>12</v>
      </c>
      <c r="H79" s="62" t="s">
        <v>32</v>
      </c>
    </row>
    <row r="80" spans="1:8" x14ac:dyDescent="0.25">
      <c r="A80" s="31" t="s">
        <v>67</v>
      </c>
      <c r="B80">
        <v>1000</v>
      </c>
      <c r="C80" s="59" t="s">
        <v>28</v>
      </c>
      <c r="D80" s="60" t="s">
        <v>29</v>
      </c>
      <c r="E80" s="61">
        <v>82565.516799999998</v>
      </c>
      <c r="F80" s="62">
        <v>14</v>
      </c>
      <c r="G80" s="62" t="s">
        <v>12</v>
      </c>
      <c r="H80" s="62" t="s">
        <v>32</v>
      </c>
    </row>
    <row r="81" spans="1:8" x14ac:dyDescent="0.25">
      <c r="A81" s="31" t="s">
        <v>67</v>
      </c>
      <c r="B81">
        <v>2000</v>
      </c>
      <c r="C81" s="59" t="s">
        <v>30</v>
      </c>
      <c r="D81" s="60" t="s">
        <v>31</v>
      </c>
      <c r="E81" s="61">
        <v>9100.3949999999986</v>
      </c>
      <c r="F81" s="62">
        <v>14</v>
      </c>
      <c r="G81" s="62" t="s">
        <v>12</v>
      </c>
      <c r="H81" s="62" t="s">
        <v>32</v>
      </c>
    </row>
    <row r="82" spans="1:8" x14ac:dyDescent="0.25">
      <c r="A82" s="31" t="s">
        <v>67</v>
      </c>
      <c r="B82">
        <v>2000</v>
      </c>
      <c r="C82" s="59" t="s">
        <v>33</v>
      </c>
      <c r="D82" s="60" t="s">
        <v>34</v>
      </c>
      <c r="E82" s="61">
        <v>2144.5610000000001</v>
      </c>
      <c r="F82" s="62">
        <v>14</v>
      </c>
      <c r="G82" s="62" t="s">
        <v>12</v>
      </c>
      <c r="H82" s="62" t="s">
        <v>32</v>
      </c>
    </row>
    <row r="83" spans="1:8" x14ac:dyDescent="0.25">
      <c r="A83" s="31" t="s">
        <v>67</v>
      </c>
      <c r="B83">
        <v>2000</v>
      </c>
      <c r="C83" s="59" t="s">
        <v>35</v>
      </c>
      <c r="D83" s="60" t="s">
        <v>36</v>
      </c>
      <c r="E83" s="61">
        <v>2114.1120000000001</v>
      </c>
      <c r="F83" s="62">
        <v>14</v>
      </c>
      <c r="G83" s="62" t="s">
        <v>12</v>
      </c>
      <c r="H83" s="62" t="s">
        <v>32</v>
      </c>
    </row>
    <row r="84" spans="1:8" x14ac:dyDescent="0.25">
      <c r="A84" s="31" t="s">
        <v>67</v>
      </c>
      <c r="B84">
        <v>2000</v>
      </c>
      <c r="C84" s="59" t="s">
        <v>53</v>
      </c>
      <c r="D84" s="60" t="s">
        <v>54</v>
      </c>
      <c r="E84" s="61">
        <v>14435.000000000002</v>
      </c>
      <c r="F84" s="62">
        <v>14</v>
      </c>
      <c r="G84" s="62" t="s">
        <v>12</v>
      </c>
      <c r="H84" s="62" t="s">
        <v>32</v>
      </c>
    </row>
    <row r="85" spans="1:8" x14ac:dyDescent="0.25">
      <c r="A85" s="31" t="s">
        <v>67</v>
      </c>
      <c r="B85">
        <v>3000</v>
      </c>
      <c r="C85" s="59">
        <v>3311</v>
      </c>
      <c r="D85" s="60" t="s">
        <v>65</v>
      </c>
      <c r="E85" s="61">
        <v>338000</v>
      </c>
      <c r="F85" s="62">
        <v>14</v>
      </c>
      <c r="G85" s="62" t="s">
        <v>12</v>
      </c>
      <c r="H85" s="62" t="s">
        <v>32</v>
      </c>
    </row>
    <row r="86" spans="1:8" x14ac:dyDescent="0.25">
      <c r="A86" s="31" t="s">
        <v>67</v>
      </c>
      <c r="B86">
        <v>3000</v>
      </c>
      <c r="C86" s="59" t="s">
        <v>37</v>
      </c>
      <c r="D86" s="60" t="s">
        <v>38</v>
      </c>
      <c r="E86" s="61">
        <v>2760</v>
      </c>
      <c r="F86" s="62">
        <v>14</v>
      </c>
      <c r="G86" s="62" t="s">
        <v>12</v>
      </c>
      <c r="H86" s="62" t="s">
        <v>32</v>
      </c>
    </row>
    <row r="87" spans="1:8" ht="24.75" x14ac:dyDescent="0.25">
      <c r="A87" s="31" t="s">
        <v>67</v>
      </c>
      <c r="B87">
        <v>3000</v>
      </c>
      <c r="C87" s="59">
        <v>3751</v>
      </c>
      <c r="D87" s="60" t="s">
        <v>42</v>
      </c>
      <c r="E87" s="61">
        <v>15000</v>
      </c>
      <c r="F87" s="62">
        <v>14</v>
      </c>
      <c r="G87" s="62" t="s">
        <v>12</v>
      </c>
      <c r="H87" s="62" t="s">
        <v>32</v>
      </c>
    </row>
    <row r="88" spans="1:8" x14ac:dyDescent="0.25">
      <c r="A88" s="31" t="s">
        <v>67</v>
      </c>
      <c r="B88">
        <v>3000</v>
      </c>
      <c r="C88" s="59">
        <v>3791</v>
      </c>
      <c r="D88" s="60" t="s">
        <v>43</v>
      </c>
      <c r="E88" s="61">
        <v>15000</v>
      </c>
      <c r="F88" s="62">
        <v>14</v>
      </c>
      <c r="G88" s="62" t="s">
        <v>12</v>
      </c>
      <c r="H88" s="62" t="s">
        <v>32</v>
      </c>
    </row>
    <row r="89" spans="1:8" x14ac:dyDescent="0.25">
      <c r="A89" s="31" t="s">
        <v>67</v>
      </c>
      <c r="B89">
        <v>3000</v>
      </c>
      <c r="C89" s="59">
        <v>3921</v>
      </c>
      <c r="D89" s="60" t="s">
        <v>69</v>
      </c>
      <c r="E89" s="61">
        <v>37200</v>
      </c>
      <c r="F89" s="62">
        <v>14</v>
      </c>
      <c r="G89" s="62" t="s">
        <v>12</v>
      </c>
      <c r="H89" s="62" t="s">
        <v>32</v>
      </c>
    </row>
    <row r="90" spans="1:8" x14ac:dyDescent="0.25">
      <c r="A90" s="31" t="s">
        <v>67</v>
      </c>
      <c r="B90">
        <v>5000</v>
      </c>
      <c r="C90" s="59">
        <v>5111</v>
      </c>
      <c r="D90" s="60" t="s">
        <v>49</v>
      </c>
      <c r="E90" s="61">
        <v>15494.921</v>
      </c>
      <c r="F90" s="62">
        <v>14</v>
      </c>
      <c r="G90" s="62" t="s">
        <v>12</v>
      </c>
      <c r="H90" s="62" t="s">
        <v>50</v>
      </c>
    </row>
    <row r="91" spans="1:8" ht="24.75" x14ac:dyDescent="0.25">
      <c r="A91" s="31" t="s">
        <v>67</v>
      </c>
      <c r="B91">
        <v>5000</v>
      </c>
      <c r="C91" s="59">
        <v>5641</v>
      </c>
      <c r="D91" s="60" t="s">
        <v>70</v>
      </c>
      <c r="E91" s="61">
        <v>12320</v>
      </c>
      <c r="F91" s="62">
        <v>14</v>
      </c>
      <c r="G91" s="62" t="s">
        <v>12</v>
      </c>
      <c r="H91" s="62" t="s">
        <v>50</v>
      </c>
    </row>
    <row r="92" spans="1:8" x14ac:dyDescent="0.25">
      <c r="A92" s="31" t="s">
        <v>71</v>
      </c>
      <c r="C92" s="63" t="s">
        <v>72</v>
      </c>
      <c r="D92" s="56" t="s">
        <v>71</v>
      </c>
      <c r="E92" s="57">
        <f>SUM(E93:E104)</f>
        <v>1234453.0909250998</v>
      </c>
      <c r="F92" s="55"/>
      <c r="G92" s="55"/>
      <c r="H92" s="58"/>
    </row>
    <row r="93" spans="1:8" x14ac:dyDescent="0.25">
      <c r="A93" s="31" t="s">
        <v>71</v>
      </c>
      <c r="B93">
        <v>1000</v>
      </c>
      <c r="C93" s="59" t="s">
        <v>47</v>
      </c>
      <c r="D93" s="60" t="s">
        <v>16</v>
      </c>
      <c r="E93" s="61">
        <v>709411.66400000011</v>
      </c>
      <c r="F93" s="62">
        <v>14</v>
      </c>
      <c r="G93" s="62" t="s">
        <v>12</v>
      </c>
      <c r="H93" s="62" t="s">
        <v>32</v>
      </c>
    </row>
    <row r="94" spans="1:8" x14ac:dyDescent="0.25">
      <c r="A94" s="31" t="s">
        <v>71</v>
      </c>
      <c r="B94">
        <v>1000</v>
      </c>
      <c r="C94" s="59" t="s">
        <v>18</v>
      </c>
      <c r="D94" s="60" t="s">
        <v>19</v>
      </c>
      <c r="E94" s="61">
        <v>27509.0761088</v>
      </c>
      <c r="F94" s="62">
        <v>14</v>
      </c>
      <c r="G94" s="62" t="s">
        <v>12</v>
      </c>
      <c r="H94" s="62" t="s">
        <v>32</v>
      </c>
    </row>
    <row r="95" spans="1:8" x14ac:dyDescent="0.25">
      <c r="A95" s="31" t="s">
        <v>71</v>
      </c>
      <c r="B95">
        <v>1000</v>
      </c>
      <c r="C95" s="59" t="s">
        <v>20</v>
      </c>
      <c r="D95" s="60" t="s">
        <v>21</v>
      </c>
      <c r="E95" s="61">
        <v>97179.68</v>
      </c>
      <c r="F95" s="62">
        <v>14</v>
      </c>
      <c r="G95" s="62" t="s">
        <v>12</v>
      </c>
      <c r="H95" s="62" t="s">
        <v>32</v>
      </c>
    </row>
    <row r="96" spans="1:8" x14ac:dyDescent="0.25">
      <c r="A96" s="31" t="s">
        <v>71</v>
      </c>
      <c r="B96">
        <v>1000</v>
      </c>
      <c r="C96" s="59" t="s">
        <v>24</v>
      </c>
      <c r="D96" s="60" t="s">
        <v>25</v>
      </c>
      <c r="E96" s="61">
        <v>164559.59891629958</v>
      </c>
      <c r="F96" s="62">
        <v>14</v>
      </c>
      <c r="G96" s="62" t="s">
        <v>12</v>
      </c>
      <c r="H96" s="62" t="s">
        <v>32</v>
      </c>
    </row>
    <row r="97" spans="1:8" ht="24.75" x14ac:dyDescent="0.25">
      <c r="A97" s="31" t="s">
        <v>71</v>
      </c>
      <c r="B97">
        <v>1000</v>
      </c>
      <c r="C97" s="59" t="s">
        <v>26</v>
      </c>
      <c r="D97" s="60" t="s">
        <v>27</v>
      </c>
      <c r="E97" s="61">
        <v>173133.64150000003</v>
      </c>
      <c r="F97" s="62">
        <v>14</v>
      </c>
      <c r="G97" s="62" t="s">
        <v>12</v>
      </c>
      <c r="H97" s="62" t="s">
        <v>32</v>
      </c>
    </row>
    <row r="98" spans="1:8" x14ac:dyDescent="0.25">
      <c r="A98" s="31" t="s">
        <v>71</v>
      </c>
      <c r="B98">
        <v>1000</v>
      </c>
      <c r="C98" s="59" t="s">
        <v>28</v>
      </c>
      <c r="D98" s="60" t="s">
        <v>29</v>
      </c>
      <c r="E98" s="61">
        <v>27210.310399999998</v>
      </c>
      <c r="F98" s="62">
        <v>14</v>
      </c>
      <c r="G98" s="62" t="s">
        <v>12</v>
      </c>
      <c r="H98" s="62" t="s">
        <v>32</v>
      </c>
    </row>
    <row r="99" spans="1:8" x14ac:dyDescent="0.25">
      <c r="A99" s="31" t="s">
        <v>71</v>
      </c>
      <c r="B99">
        <v>2000</v>
      </c>
      <c r="C99" s="59" t="s">
        <v>30</v>
      </c>
      <c r="D99" s="60" t="s">
        <v>31</v>
      </c>
      <c r="E99" s="61">
        <v>6887.8820000000014</v>
      </c>
      <c r="F99" s="62">
        <v>14</v>
      </c>
      <c r="G99" s="62" t="s">
        <v>12</v>
      </c>
      <c r="H99" s="62" t="s">
        <v>32</v>
      </c>
    </row>
    <row r="100" spans="1:8" x14ac:dyDescent="0.25">
      <c r="A100" s="31" t="s">
        <v>71</v>
      </c>
      <c r="B100">
        <v>2000</v>
      </c>
      <c r="C100" s="59" t="s">
        <v>35</v>
      </c>
      <c r="D100" s="60" t="s">
        <v>36</v>
      </c>
      <c r="E100" s="61">
        <v>2634.038</v>
      </c>
      <c r="F100" s="62">
        <v>14</v>
      </c>
      <c r="G100" s="62" t="s">
        <v>12</v>
      </c>
      <c r="H100" s="62" t="s">
        <v>32</v>
      </c>
    </row>
    <row r="101" spans="1:8" x14ac:dyDescent="0.25">
      <c r="A101" s="31" t="s">
        <v>71</v>
      </c>
      <c r="B101">
        <v>2000</v>
      </c>
      <c r="C101" s="59" t="s">
        <v>53</v>
      </c>
      <c r="D101" s="60" t="s">
        <v>54</v>
      </c>
      <c r="E101" s="61">
        <v>3127.2</v>
      </c>
      <c r="F101" s="62">
        <v>14</v>
      </c>
      <c r="G101" s="62" t="s">
        <v>12</v>
      </c>
      <c r="H101" s="62" t="s">
        <v>32</v>
      </c>
    </row>
    <row r="102" spans="1:8" x14ac:dyDescent="0.25">
      <c r="A102" s="31" t="s">
        <v>71</v>
      </c>
      <c r="B102">
        <v>3000</v>
      </c>
      <c r="C102" s="59" t="s">
        <v>37</v>
      </c>
      <c r="D102" s="60" t="s">
        <v>38</v>
      </c>
      <c r="E102" s="61">
        <v>1800</v>
      </c>
      <c r="F102" s="62">
        <v>14</v>
      </c>
      <c r="G102" s="62" t="s">
        <v>12</v>
      </c>
      <c r="H102" s="62" t="s">
        <v>32</v>
      </c>
    </row>
    <row r="103" spans="1:8" ht="24.75" x14ac:dyDescent="0.25">
      <c r="A103" s="31" t="s">
        <v>71</v>
      </c>
      <c r="B103">
        <v>3000</v>
      </c>
      <c r="C103" s="59">
        <v>3751</v>
      </c>
      <c r="D103" s="60" t="s">
        <v>42</v>
      </c>
      <c r="E103" s="61">
        <v>18000</v>
      </c>
      <c r="F103" s="62">
        <v>14</v>
      </c>
      <c r="G103" s="62" t="s">
        <v>12</v>
      </c>
      <c r="H103" s="62" t="s">
        <v>32</v>
      </c>
    </row>
    <row r="104" spans="1:8" x14ac:dyDescent="0.25">
      <c r="A104" s="31" t="s">
        <v>71</v>
      </c>
      <c r="B104">
        <v>3000</v>
      </c>
      <c r="C104" s="59">
        <v>3791</v>
      </c>
      <c r="D104" s="60" t="s">
        <v>43</v>
      </c>
      <c r="E104" s="61">
        <v>3000</v>
      </c>
      <c r="F104" s="62">
        <v>14</v>
      </c>
      <c r="G104" s="62" t="s">
        <v>12</v>
      </c>
      <c r="H104" s="62" t="s">
        <v>32</v>
      </c>
    </row>
    <row r="105" spans="1:8" x14ac:dyDescent="0.25">
      <c r="A105" s="31" t="s">
        <v>73</v>
      </c>
      <c r="C105" s="63" t="s">
        <v>74</v>
      </c>
      <c r="D105" s="56" t="s">
        <v>73</v>
      </c>
      <c r="E105" s="57">
        <f>SUM(E106:E128)</f>
        <v>10991279.60676047</v>
      </c>
      <c r="F105" s="55"/>
      <c r="G105" s="55"/>
      <c r="H105" s="58"/>
    </row>
    <row r="106" spans="1:8" x14ac:dyDescent="0.25">
      <c r="A106" s="31" t="s">
        <v>73</v>
      </c>
      <c r="B106">
        <v>1000</v>
      </c>
      <c r="C106" s="59" t="s">
        <v>47</v>
      </c>
      <c r="D106" s="60" t="s">
        <v>16</v>
      </c>
      <c r="E106" s="61">
        <v>4564462.012000001</v>
      </c>
      <c r="F106" s="62">
        <v>14</v>
      </c>
      <c r="G106" s="62" t="s">
        <v>12</v>
      </c>
      <c r="H106" s="62" t="s">
        <v>32</v>
      </c>
    </row>
    <row r="107" spans="1:8" x14ac:dyDescent="0.25">
      <c r="A107" s="31" t="s">
        <v>73</v>
      </c>
      <c r="B107">
        <v>1000</v>
      </c>
      <c r="C107" s="59" t="s">
        <v>18</v>
      </c>
      <c r="D107" s="60" t="s">
        <v>19</v>
      </c>
      <c r="E107" s="61">
        <v>201981.02679040018</v>
      </c>
      <c r="F107" s="62">
        <v>14</v>
      </c>
      <c r="G107" s="62" t="s">
        <v>12</v>
      </c>
      <c r="H107" s="62" t="s">
        <v>32</v>
      </c>
    </row>
    <row r="108" spans="1:8" x14ac:dyDescent="0.25">
      <c r="A108" s="31" t="s">
        <v>73</v>
      </c>
      <c r="B108">
        <v>1000</v>
      </c>
      <c r="C108" s="59" t="s">
        <v>20</v>
      </c>
      <c r="D108" s="60" t="s">
        <v>21</v>
      </c>
      <c r="E108" s="61">
        <v>616330.95596799988</v>
      </c>
      <c r="F108" s="62">
        <v>14</v>
      </c>
      <c r="G108" s="62" t="s">
        <v>12</v>
      </c>
      <c r="H108" s="62" t="s">
        <v>32</v>
      </c>
    </row>
    <row r="109" spans="1:8" x14ac:dyDescent="0.25">
      <c r="A109" s="31" t="s">
        <v>73</v>
      </c>
      <c r="B109">
        <v>1000</v>
      </c>
      <c r="C109" s="59" t="s">
        <v>22</v>
      </c>
      <c r="D109" s="60" t="s">
        <v>23</v>
      </c>
      <c r="E109" s="61">
        <v>14907</v>
      </c>
      <c r="F109" s="62">
        <v>14</v>
      </c>
      <c r="G109" s="62" t="s">
        <v>12</v>
      </c>
      <c r="H109" s="62" t="s">
        <v>32</v>
      </c>
    </row>
    <row r="110" spans="1:8" x14ac:dyDescent="0.25">
      <c r="A110" s="31" t="s">
        <v>73</v>
      </c>
      <c r="B110">
        <v>1000</v>
      </c>
      <c r="C110" s="59" t="s">
        <v>24</v>
      </c>
      <c r="D110" s="60" t="s">
        <v>25</v>
      </c>
      <c r="E110" s="61">
        <v>1127957.3545020719</v>
      </c>
      <c r="F110" s="62">
        <v>14</v>
      </c>
      <c r="G110" s="62" t="s">
        <v>12</v>
      </c>
      <c r="H110" s="62" t="s">
        <v>32</v>
      </c>
    </row>
    <row r="111" spans="1:8" ht="24.75" x14ac:dyDescent="0.25">
      <c r="A111" s="31" t="s">
        <v>73</v>
      </c>
      <c r="B111">
        <v>1000</v>
      </c>
      <c r="C111" s="59" t="s">
        <v>26</v>
      </c>
      <c r="D111" s="60" t="s">
        <v>27</v>
      </c>
      <c r="E111" s="61">
        <v>1202747.5466999998</v>
      </c>
      <c r="F111" s="62">
        <v>14</v>
      </c>
      <c r="G111" s="62" t="s">
        <v>12</v>
      </c>
      <c r="H111" s="62" t="s">
        <v>32</v>
      </c>
    </row>
    <row r="112" spans="1:8" x14ac:dyDescent="0.25">
      <c r="A112" s="31" t="s">
        <v>73</v>
      </c>
      <c r="B112">
        <v>1000</v>
      </c>
      <c r="C112" s="59" t="s">
        <v>28</v>
      </c>
      <c r="D112" s="60" t="s">
        <v>29</v>
      </c>
      <c r="E112" s="61">
        <v>176799.0847999999</v>
      </c>
      <c r="F112" s="62">
        <v>14</v>
      </c>
      <c r="G112" s="62" t="s">
        <v>12</v>
      </c>
      <c r="H112" s="62" t="s">
        <v>32</v>
      </c>
    </row>
    <row r="113" spans="1:8" x14ac:dyDescent="0.25">
      <c r="A113" s="31" t="s">
        <v>73</v>
      </c>
      <c r="B113">
        <v>2000</v>
      </c>
      <c r="C113" s="59" t="s">
        <v>30</v>
      </c>
      <c r="D113" s="60" t="s">
        <v>31</v>
      </c>
      <c r="E113" s="61">
        <v>191744.99799999996</v>
      </c>
      <c r="F113" s="62">
        <v>14</v>
      </c>
      <c r="G113" s="62" t="s">
        <v>12</v>
      </c>
      <c r="H113" s="62" t="s">
        <v>32</v>
      </c>
    </row>
    <row r="114" spans="1:8" x14ac:dyDescent="0.25">
      <c r="A114" s="31" t="s">
        <v>73</v>
      </c>
      <c r="B114">
        <v>2000</v>
      </c>
      <c r="C114" s="59" t="s">
        <v>33</v>
      </c>
      <c r="D114" s="60" t="s">
        <v>34</v>
      </c>
      <c r="E114" s="61">
        <v>7681.6</v>
      </c>
      <c r="F114" s="62">
        <v>14</v>
      </c>
      <c r="G114" s="62" t="s">
        <v>12</v>
      </c>
      <c r="H114" s="62" t="s">
        <v>32</v>
      </c>
    </row>
    <row r="115" spans="1:8" x14ac:dyDescent="0.25">
      <c r="A115" s="31" t="s">
        <v>73</v>
      </c>
      <c r="B115">
        <v>2000</v>
      </c>
      <c r="C115" s="59" t="s">
        <v>53</v>
      </c>
      <c r="D115" s="60" t="s">
        <v>54</v>
      </c>
      <c r="E115" s="61">
        <v>6577.7960000000003</v>
      </c>
      <c r="F115" s="62">
        <v>14</v>
      </c>
      <c r="G115" s="62" t="s">
        <v>12</v>
      </c>
      <c r="H115" s="62" t="s">
        <v>32</v>
      </c>
    </row>
    <row r="116" spans="1:8" x14ac:dyDescent="0.25">
      <c r="A116" s="31" t="s">
        <v>73</v>
      </c>
      <c r="B116">
        <v>2000</v>
      </c>
      <c r="C116" s="59" t="s">
        <v>75</v>
      </c>
      <c r="D116" s="60" t="s">
        <v>76</v>
      </c>
      <c r="E116" s="61">
        <v>6900</v>
      </c>
      <c r="F116" s="62">
        <v>14</v>
      </c>
      <c r="G116" s="62" t="s">
        <v>12</v>
      </c>
      <c r="H116" s="62" t="s">
        <v>32</v>
      </c>
    </row>
    <row r="117" spans="1:8" x14ac:dyDescent="0.25">
      <c r="A117" s="31" t="s">
        <v>73</v>
      </c>
      <c r="B117">
        <v>3000</v>
      </c>
      <c r="C117" s="59" t="s">
        <v>77</v>
      </c>
      <c r="D117" s="60" t="s">
        <v>78</v>
      </c>
      <c r="E117" s="61">
        <v>20000</v>
      </c>
      <c r="F117" s="62">
        <v>14</v>
      </c>
      <c r="G117" s="62" t="s">
        <v>12</v>
      </c>
      <c r="H117" s="62" t="s">
        <v>32</v>
      </c>
    </row>
    <row r="118" spans="1:8" ht="24.75" x14ac:dyDescent="0.25">
      <c r="A118" s="31" t="s">
        <v>73</v>
      </c>
      <c r="B118">
        <v>3000</v>
      </c>
      <c r="C118" s="59">
        <v>3171</v>
      </c>
      <c r="D118" s="60" t="s">
        <v>79</v>
      </c>
      <c r="E118" s="61">
        <v>35000</v>
      </c>
      <c r="F118" s="62">
        <v>14</v>
      </c>
      <c r="G118" s="62" t="s">
        <v>12</v>
      </c>
      <c r="H118" s="62" t="s">
        <v>32</v>
      </c>
    </row>
    <row r="119" spans="1:8" x14ac:dyDescent="0.25">
      <c r="A119" s="31" t="s">
        <v>73</v>
      </c>
      <c r="B119">
        <v>3000</v>
      </c>
      <c r="C119" s="59">
        <v>3221</v>
      </c>
      <c r="D119" s="60" t="s">
        <v>80</v>
      </c>
      <c r="E119" s="61">
        <v>750000</v>
      </c>
      <c r="F119" s="62">
        <v>14</v>
      </c>
      <c r="G119" s="62" t="s">
        <v>12</v>
      </c>
      <c r="H119" s="62" t="s">
        <v>32</v>
      </c>
    </row>
    <row r="120" spans="1:8" x14ac:dyDescent="0.25">
      <c r="A120" s="31" t="s">
        <v>73</v>
      </c>
      <c r="B120">
        <v>3000</v>
      </c>
      <c r="C120" s="59">
        <v>3411</v>
      </c>
      <c r="D120" s="60" t="s">
        <v>81</v>
      </c>
      <c r="E120" s="61">
        <v>600000</v>
      </c>
      <c r="F120" s="62">
        <v>14</v>
      </c>
      <c r="G120" s="62" t="s">
        <v>12</v>
      </c>
      <c r="H120" s="62" t="s">
        <v>32</v>
      </c>
    </row>
    <row r="121" spans="1:8" ht="24.75" x14ac:dyDescent="0.25">
      <c r="A121" s="31" t="s">
        <v>73</v>
      </c>
      <c r="B121">
        <v>3000</v>
      </c>
      <c r="C121" s="59">
        <v>3431</v>
      </c>
      <c r="D121" s="60" t="s">
        <v>82</v>
      </c>
      <c r="E121" s="61">
        <v>1000000</v>
      </c>
      <c r="F121" s="62">
        <v>14</v>
      </c>
      <c r="G121" s="62" t="s">
        <v>12</v>
      </c>
      <c r="H121" s="62" t="s">
        <v>32</v>
      </c>
    </row>
    <row r="122" spans="1:8" x14ac:dyDescent="0.25">
      <c r="A122" s="31" t="s">
        <v>73</v>
      </c>
      <c r="B122">
        <v>3000</v>
      </c>
      <c r="C122" s="59">
        <v>3511</v>
      </c>
      <c r="D122" s="60" t="s">
        <v>83</v>
      </c>
      <c r="E122" s="61">
        <v>350000</v>
      </c>
      <c r="F122" s="62">
        <v>14</v>
      </c>
      <c r="G122" s="62" t="s">
        <v>12</v>
      </c>
      <c r="H122" s="62" t="s">
        <v>32</v>
      </c>
    </row>
    <row r="123" spans="1:8" ht="24.75" x14ac:dyDescent="0.25">
      <c r="A123" s="31" t="s">
        <v>73</v>
      </c>
      <c r="B123">
        <v>3000</v>
      </c>
      <c r="C123" s="59">
        <v>3751</v>
      </c>
      <c r="D123" s="60" t="s">
        <v>42</v>
      </c>
      <c r="E123" s="61">
        <v>28000</v>
      </c>
      <c r="F123" s="62">
        <v>14</v>
      </c>
      <c r="G123" s="62" t="s">
        <v>12</v>
      </c>
      <c r="H123" s="62" t="s">
        <v>32</v>
      </c>
    </row>
    <row r="124" spans="1:8" x14ac:dyDescent="0.25">
      <c r="A124" s="31" t="s">
        <v>73</v>
      </c>
      <c r="B124">
        <v>3000</v>
      </c>
      <c r="C124" s="59">
        <v>3791</v>
      </c>
      <c r="D124" s="60" t="s">
        <v>43</v>
      </c>
      <c r="E124" s="61">
        <v>7200</v>
      </c>
      <c r="F124" s="62">
        <v>14</v>
      </c>
      <c r="G124" s="62" t="s">
        <v>12</v>
      </c>
      <c r="H124" s="62" t="s">
        <v>32</v>
      </c>
    </row>
    <row r="125" spans="1:8" x14ac:dyDescent="0.25">
      <c r="A125" s="31" t="s">
        <v>73</v>
      </c>
      <c r="B125">
        <v>5000</v>
      </c>
      <c r="C125" s="59">
        <v>5111</v>
      </c>
      <c r="D125" s="60" t="s">
        <v>49</v>
      </c>
      <c r="E125" s="61">
        <v>5960</v>
      </c>
      <c r="F125" s="62">
        <v>14</v>
      </c>
      <c r="G125" s="62" t="s">
        <v>12</v>
      </c>
      <c r="H125" s="62" t="s">
        <v>50</v>
      </c>
    </row>
    <row r="126" spans="1:8" x14ac:dyDescent="0.25">
      <c r="A126" s="31" t="s">
        <v>73</v>
      </c>
      <c r="B126">
        <v>5000</v>
      </c>
      <c r="C126" s="59">
        <v>5191</v>
      </c>
      <c r="D126" s="60" t="s">
        <v>84</v>
      </c>
      <c r="E126" s="61">
        <v>21845.802</v>
      </c>
      <c r="F126" s="62">
        <v>14</v>
      </c>
      <c r="G126" s="62" t="s">
        <v>12</v>
      </c>
      <c r="H126" s="62" t="s">
        <v>50</v>
      </c>
    </row>
    <row r="127" spans="1:8" x14ac:dyDescent="0.25">
      <c r="A127" s="31" t="s">
        <v>73</v>
      </c>
      <c r="B127">
        <v>5000</v>
      </c>
      <c r="C127" s="59">
        <v>5231</v>
      </c>
      <c r="D127" s="60" t="s">
        <v>85</v>
      </c>
      <c r="E127" s="61">
        <v>35132.93</v>
      </c>
      <c r="F127" s="62">
        <v>14</v>
      </c>
      <c r="G127" s="62" t="s">
        <v>12</v>
      </c>
      <c r="H127" s="62" t="s">
        <v>50</v>
      </c>
    </row>
    <row r="128" spans="1:8" x14ac:dyDescent="0.25">
      <c r="A128" s="31" t="s">
        <v>73</v>
      </c>
      <c r="B128">
        <v>5000</v>
      </c>
      <c r="C128" s="59">
        <v>5651</v>
      </c>
      <c r="D128" s="60" t="s">
        <v>86</v>
      </c>
      <c r="E128" s="61">
        <v>20051.5</v>
      </c>
      <c r="F128" s="62">
        <v>14</v>
      </c>
      <c r="G128" s="62" t="s">
        <v>12</v>
      </c>
      <c r="H128" s="62" t="s">
        <v>87</v>
      </c>
    </row>
    <row r="129" spans="1:8" x14ac:dyDescent="0.25">
      <c r="A129" s="31" t="s">
        <v>88</v>
      </c>
      <c r="C129" s="63" t="s">
        <v>89</v>
      </c>
      <c r="D129" s="56" t="s">
        <v>88</v>
      </c>
      <c r="E129" s="57">
        <f>SUM(E130:E149)</f>
        <v>11516190.885236682</v>
      </c>
      <c r="F129" s="55"/>
      <c r="G129" s="55"/>
      <c r="H129" s="58"/>
    </row>
    <row r="130" spans="1:8" x14ac:dyDescent="0.25">
      <c r="A130" s="31" t="s">
        <v>88</v>
      </c>
      <c r="B130">
        <v>1000</v>
      </c>
      <c r="C130" s="59" t="s">
        <v>47</v>
      </c>
      <c r="D130" s="60" t="s">
        <v>16</v>
      </c>
      <c r="E130" s="61">
        <v>4504955.3239999982</v>
      </c>
      <c r="F130" s="62">
        <v>14</v>
      </c>
      <c r="G130" s="62" t="s">
        <v>12</v>
      </c>
      <c r="H130" s="62" t="s">
        <v>32</v>
      </c>
    </row>
    <row r="131" spans="1:8" x14ac:dyDescent="0.25">
      <c r="A131" s="31" t="s">
        <v>88</v>
      </c>
      <c r="B131">
        <v>1000</v>
      </c>
      <c r="C131" s="59" t="s">
        <v>18</v>
      </c>
      <c r="D131" s="60" t="s">
        <v>19</v>
      </c>
      <c r="E131" s="61">
        <v>256539.04344640006</v>
      </c>
      <c r="F131" s="62">
        <v>14</v>
      </c>
      <c r="G131" s="62" t="s">
        <v>12</v>
      </c>
      <c r="H131" s="62" t="s">
        <v>32</v>
      </c>
    </row>
    <row r="132" spans="1:8" x14ac:dyDescent="0.25">
      <c r="A132" s="31" t="s">
        <v>88</v>
      </c>
      <c r="B132">
        <v>1000</v>
      </c>
      <c r="C132" s="59" t="s">
        <v>20</v>
      </c>
      <c r="D132" s="60" t="s">
        <v>21</v>
      </c>
      <c r="E132" s="61">
        <v>604873.87999999977</v>
      </c>
      <c r="F132" s="62">
        <v>14</v>
      </c>
      <c r="G132" s="62" t="s">
        <v>12</v>
      </c>
      <c r="H132" s="62" t="s">
        <v>32</v>
      </c>
    </row>
    <row r="133" spans="1:8" x14ac:dyDescent="0.25">
      <c r="A133" s="31" t="s">
        <v>88</v>
      </c>
      <c r="B133">
        <v>1000</v>
      </c>
      <c r="C133" s="59" t="s">
        <v>22</v>
      </c>
      <c r="D133" s="60" t="s">
        <v>23</v>
      </c>
      <c r="E133" s="61">
        <v>16823.999999999993</v>
      </c>
      <c r="F133" s="62">
        <v>14</v>
      </c>
      <c r="G133" s="62" t="s">
        <v>12</v>
      </c>
      <c r="H133" s="62" t="s">
        <v>32</v>
      </c>
    </row>
    <row r="134" spans="1:8" x14ac:dyDescent="0.25">
      <c r="A134" s="31" t="s">
        <v>88</v>
      </c>
      <c r="B134">
        <v>1000</v>
      </c>
      <c r="C134" s="59" t="s">
        <v>24</v>
      </c>
      <c r="D134" s="60" t="s">
        <v>25</v>
      </c>
      <c r="E134" s="61">
        <v>1121244.4341902856</v>
      </c>
      <c r="F134" s="62">
        <v>14</v>
      </c>
      <c r="G134" s="62" t="s">
        <v>12</v>
      </c>
      <c r="H134" s="62" t="s">
        <v>32</v>
      </c>
    </row>
    <row r="135" spans="1:8" ht="24.75" x14ac:dyDescent="0.25">
      <c r="A135" s="31" t="s">
        <v>88</v>
      </c>
      <c r="B135">
        <v>1000</v>
      </c>
      <c r="C135" s="59" t="s">
        <v>26</v>
      </c>
      <c r="D135" s="60" t="s">
        <v>27</v>
      </c>
      <c r="E135" s="61">
        <v>1157838.3624999996</v>
      </c>
      <c r="F135" s="62">
        <v>14</v>
      </c>
      <c r="G135" s="62" t="s">
        <v>12</v>
      </c>
      <c r="H135" s="62" t="s">
        <v>32</v>
      </c>
    </row>
    <row r="136" spans="1:8" x14ac:dyDescent="0.25">
      <c r="A136" s="31" t="s">
        <v>88</v>
      </c>
      <c r="B136">
        <v>1000</v>
      </c>
      <c r="C136" s="59" t="s">
        <v>28</v>
      </c>
      <c r="D136" s="60" t="s">
        <v>29</v>
      </c>
      <c r="E136" s="61">
        <v>189032.66719999997</v>
      </c>
      <c r="F136" s="62">
        <v>14</v>
      </c>
      <c r="G136" s="62" t="s">
        <v>12</v>
      </c>
      <c r="H136" s="62" t="s">
        <v>32</v>
      </c>
    </row>
    <row r="137" spans="1:8" x14ac:dyDescent="0.25">
      <c r="A137" s="31" t="s">
        <v>88</v>
      </c>
      <c r="B137">
        <v>2000</v>
      </c>
      <c r="C137" s="59" t="s">
        <v>30</v>
      </c>
      <c r="D137" s="60" t="s">
        <v>31</v>
      </c>
      <c r="E137" s="61">
        <v>27258.865499999993</v>
      </c>
      <c r="F137" s="62">
        <v>14</v>
      </c>
      <c r="G137" s="62" t="s">
        <v>12</v>
      </c>
      <c r="H137" s="62" t="s">
        <v>32</v>
      </c>
    </row>
    <row r="138" spans="1:8" x14ac:dyDescent="0.25">
      <c r="A138" s="31" t="s">
        <v>88</v>
      </c>
      <c r="B138">
        <v>2000</v>
      </c>
      <c r="C138" s="59" t="s">
        <v>33</v>
      </c>
      <c r="D138" s="60" t="s">
        <v>34</v>
      </c>
      <c r="E138" s="61">
        <v>8567.9709999999995</v>
      </c>
      <c r="F138" s="62">
        <v>14</v>
      </c>
      <c r="G138" s="62" t="s">
        <v>12</v>
      </c>
      <c r="H138" s="62" t="s">
        <v>32</v>
      </c>
    </row>
    <row r="139" spans="1:8" x14ac:dyDescent="0.25">
      <c r="A139" s="31" t="s">
        <v>88</v>
      </c>
      <c r="B139">
        <v>2000</v>
      </c>
      <c r="C139" s="59" t="s">
        <v>53</v>
      </c>
      <c r="D139" s="60" t="s">
        <v>54</v>
      </c>
      <c r="E139" s="61">
        <v>515315.5</v>
      </c>
      <c r="F139" s="62">
        <v>14</v>
      </c>
      <c r="G139" s="62" t="s">
        <v>12</v>
      </c>
      <c r="H139" s="62" t="s">
        <v>32</v>
      </c>
    </row>
    <row r="140" spans="1:8" x14ac:dyDescent="0.25">
      <c r="A140" s="31" t="s">
        <v>88</v>
      </c>
      <c r="B140">
        <v>2000</v>
      </c>
      <c r="C140" s="59" t="s">
        <v>90</v>
      </c>
      <c r="D140" s="60" t="s">
        <v>91</v>
      </c>
      <c r="E140" s="61">
        <v>29049.216</v>
      </c>
      <c r="F140" s="62">
        <v>14</v>
      </c>
      <c r="G140" s="62" t="s">
        <v>12</v>
      </c>
      <c r="H140" s="62" t="s">
        <v>32</v>
      </c>
    </row>
    <row r="141" spans="1:8" x14ac:dyDescent="0.25">
      <c r="A141" s="31" t="s">
        <v>88</v>
      </c>
      <c r="B141">
        <v>2000</v>
      </c>
      <c r="C141" s="59" t="s">
        <v>92</v>
      </c>
      <c r="D141" s="60" t="s">
        <v>93</v>
      </c>
      <c r="E141" s="61">
        <v>948.99199999999996</v>
      </c>
      <c r="F141" s="62">
        <v>14</v>
      </c>
      <c r="G141" s="62" t="s">
        <v>12</v>
      </c>
      <c r="H141" s="62" t="s">
        <v>32</v>
      </c>
    </row>
    <row r="142" spans="1:8" x14ac:dyDescent="0.25">
      <c r="A142" s="31" t="s">
        <v>88</v>
      </c>
      <c r="B142">
        <v>2000</v>
      </c>
      <c r="C142" s="59" t="s">
        <v>94</v>
      </c>
      <c r="D142" s="60" t="s">
        <v>95</v>
      </c>
      <c r="E142" s="61">
        <v>609.6</v>
      </c>
      <c r="F142" s="62">
        <v>14</v>
      </c>
      <c r="G142" s="62" t="s">
        <v>12</v>
      </c>
      <c r="H142" s="62" t="s">
        <v>32</v>
      </c>
    </row>
    <row r="143" spans="1:8" x14ac:dyDescent="0.25">
      <c r="A143" s="31" t="s">
        <v>88</v>
      </c>
      <c r="B143">
        <v>2000</v>
      </c>
      <c r="C143" s="59" t="s">
        <v>96</v>
      </c>
      <c r="D143" s="60" t="s">
        <v>97</v>
      </c>
      <c r="E143" s="61">
        <v>233200</v>
      </c>
      <c r="F143" s="62">
        <v>14</v>
      </c>
      <c r="G143" s="62" t="s">
        <v>12</v>
      </c>
      <c r="H143" s="62" t="s">
        <v>32</v>
      </c>
    </row>
    <row r="144" spans="1:8" x14ac:dyDescent="0.25">
      <c r="A144" s="31" t="s">
        <v>88</v>
      </c>
      <c r="B144">
        <v>2000</v>
      </c>
      <c r="C144" s="59" t="s">
        <v>75</v>
      </c>
      <c r="D144" s="60" t="s">
        <v>76</v>
      </c>
      <c r="E144" s="61">
        <v>20814.59</v>
      </c>
      <c r="F144" s="62">
        <v>14</v>
      </c>
      <c r="G144" s="62" t="s">
        <v>12</v>
      </c>
      <c r="H144" s="62" t="s">
        <v>32</v>
      </c>
    </row>
    <row r="145" spans="1:8" x14ac:dyDescent="0.25">
      <c r="A145" s="31" t="s">
        <v>88</v>
      </c>
      <c r="B145">
        <v>3000</v>
      </c>
      <c r="C145" s="59" t="s">
        <v>37</v>
      </c>
      <c r="D145" s="60" t="s">
        <v>38</v>
      </c>
      <c r="E145" s="61">
        <v>2333962.1494</v>
      </c>
      <c r="F145" s="62">
        <v>14</v>
      </c>
      <c r="G145" s="62" t="s">
        <v>12</v>
      </c>
      <c r="H145" s="62" t="s">
        <v>32</v>
      </c>
    </row>
    <row r="146" spans="1:8" ht="24.75" x14ac:dyDescent="0.25">
      <c r="A146" s="31" t="s">
        <v>88</v>
      </c>
      <c r="B146">
        <v>3000</v>
      </c>
      <c r="C146" s="59">
        <v>3751</v>
      </c>
      <c r="D146" s="60" t="s">
        <v>42</v>
      </c>
      <c r="E146" s="61">
        <v>32000</v>
      </c>
      <c r="F146" s="62">
        <v>14</v>
      </c>
      <c r="G146" s="62" t="s">
        <v>12</v>
      </c>
      <c r="H146" s="62" t="s">
        <v>32</v>
      </c>
    </row>
    <row r="147" spans="1:8" x14ac:dyDescent="0.25">
      <c r="A147" s="31" t="s">
        <v>88</v>
      </c>
      <c r="B147">
        <v>5000</v>
      </c>
      <c r="C147" s="59">
        <v>5231</v>
      </c>
      <c r="D147" s="60" t="s">
        <v>85</v>
      </c>
      <c r="E147" s="61">
        <v>27879.324000000001</v>
      </c>
      <c r="F147" s="62">
        <v>14</v>
      </c>
      <c r="G147" s="62" t="s">
        <v>12</v>
      </c>
      <c r="H147" s="62" t="s">
        <v>50</v>
      </c>
    </row>
    <row r="148" spans="1:8" x14ac:dyDescent="0.25">
      <c r="A148" s="31" t="s">
        <v>88</v>
      </c>
      <c r="B148">
        <v>5000</v>
      </c>
      <c r="C148" s="59">
        <v>5411</v>
      </c>
      <c r="D148" s="60" t="s">
        <v>98</v>
      </c>
      <c r="E148" s="61">
        <v>311465.51799999998</v>
      </c>
      <c r="F148" s="62">
        <v>14</v>
      </c>
      <c r="G148" s="62" t="s">
        <v>12</v>
      </c>
      <c r="H148" s="62" t="s">
        <v>99</v>
      </c>
    </row>
    <row r="149" spans="1:8" x14ac:dyDescent="0.25">
      <c r="A149" s="31" t="s">
        <v>88</v>
      </c>
      <c r="B149">
        <v>5000</v>
      </c>
      <c r="C149" s="59">
        <v>5491</v>
      </c>
      <c r="D149" s="60" t="s">
        <v>100</v>
      </c>
      <c r="E149" s="61">
        <v>123811.448</v>
      </c>
      <c r="F149" s="62">
        <v>14</v>
      </c>
      <c r="G149" s="62" t="s">
        <v>12</v>
      </c>
      <c r="H149" s="62" t="s">
        <v>99</v>
      </c>
    </row>
    <row r="150" spans="1:8" x14ac:dyDescent="0.25">
      <c r="A150" s="31" t="s">
        <v>101</v>
      </c>
      <c r="C150" s="63" t="s">
        <v>102</v>
      </c>
      <c r="D150" s="56" t="s">
        <v>101</v>
      </c>
      <c r="E150" s="57">
        <f>SUM(E151:E165)</f>
        <v>3919368.3244283837</v>
      </c>
      <c r="F150" s="55"/>
      <c r="G150" s="55"/>
      <c r="H150" s="58"/>
    </row>
    <row r="151" spans="1:8" x14ac:dyDescent="0.25">
      <c r="A151" s="31" t="s">
        <v>101</v>
      </c>
      <c r="B151">
        <v>1000</v>
      </c>
      <c r="C151" s="59" t="s">
        <v>47</v>
      </c>
      <c r="D151" s="60" t="s">
        <v>16</v>
      </c>
      <c r="E151" s="61">
        <v>687792.58799999999</v>
      </c>
      <c r="F151" s="62">
        <v>14</v>
      </c>
      <c r="G151" s="62" t="s">
        <v>12</v>
      </c>
      <c r="H151" s="62" t="s">
        <v>32</v>
      </c>
    </row>
    <row r="152" spans="1:8" x14ac:dyDescent="0.25">
      <c r="A152" s="31" t="s">
        <v>101</v>
      </c>
      <c r="B152">
        <v>1000</v>
      </c>
      <c r="C152" s="59" t="s">
        <v>18</v>
      </c>
      <c r="D152" s="60" t="s">
        <v>19</v>
      </c>
      <c r="E152" s="61">
        <v>20223.464175199999</v>
      </c>
      <c r="F152" s="62">
        <v>14</v>
      </c>
      <c r="G152" s="62" t="s">
        <v>12</v>
      </c>
      <c r="H152" s="62" t="s">
        <v>32</v>
      </c>
    </row>
    <row r="153" spans="1:8" x14ac:dyDescent="0.25">
      <c r="A153" s="31" t="s">
        <v>101</v>
      </c>
      <c r="B153">
        <v>1000</v>
      </c>
      <c r="C153" s="59" t="s">
        <v>20</v>
      </c>
      <c r="D153" s="60" t="s">
        <v>21</v>
      </c>
      <c r="E153" s="61">
        <v>93965.56</v>
      </c>
      <c r="F153" s="62">
        <v>14</v>
      </c>
      <c r="G153" s="62" t="s">
        <v>12</v>
      </c>
      <c r="H153" s="62" t="s">
        <v>32</v>
      </c>
    </row>
    <row r="154" spans="1:8" x14ac:dyDescent="0.25">
      <c r="A154" s="31" t="s">
        <v>101</v>
      </c>
      <c r="B154">
        <v>1000</v>
      </c>
      <c r="C154" s="59" t="s">
        <v>24</v>
      </c>
      <c r="D154" s="60" t="s">
        <v>25</v>
      </c>
      <c r="E154" s="61">
        <v>164603.634353184</v>
      </c>
      <c r="F154" s="62">
        <v>14</v>
      </c>
      <c r="G154" s="62" t="s">
        <v>12</v>
      </c>
      <c r="H154" s="62" t="s">
        <v>32</v>
      </c>
    </row>
    <row r="155" spans="1:8" ht="24.75" x14ac:dyDescent="0.25">
      <c r="A155" s="31" t="s">
        <v>101</v>
      </c>
      <c r="B155">
        <v>1000</v>
      </c>
      <c r="C155" s="59" t="s">
        <v>26</v>
      </c>
      <c r="D155" s="60" t="s">
        <v>27</v>
      </c>
      <c r="E155" s="61">
        <v>177202.8731</v>
      </c>
      <c r="F155" s="62">
        <v>14</v>
      </c>
      <c r="G155" s="62" t="s">
        <v>12</v>
      </c>
      <c r="H155" s="62" t="s">
        <v>32</v>
      </c>
    </row>
    <row r="156" spans="1:8" x14ac:dyDescent="0.25">
      <c r="A156" s="31" t="s">
        <v>101</v>
      </c>
      <c r="B156">
        <v>1000</v>
      </c>
      <c r="C156" s="59" t="s">
        <v>28</v>
      </c>
      <c r="D156" s="60" t="s">
        <v>29</v>
      </c>
      <c r="E156" s="61">
        <v>26310.356800000001</v>
      </c>
      <c r="F156" s="62">
        <v>14</v>
      </c>
      <c r="G156" s="62" t="s">
        <v>12</v>
      </c>
      <c r="H156" s="62" t="s">
        <v>32</v>
      </c>
    </row>
    <row r="157" spans="1:8" x14ac:dyDescent="0.25">
      <c r="A157" s="31" t="s">
        <v>101</v>
      </c>
      <c r="B157">
        <v>2000</v>
      </c>
      <c r="C157" s="59" t="s">
        <v>30</v>
      </c>
      <c r="D157" s="60" t="s">
        <v>31</v>
      </c>
      <c r="E157" s="61">
        <v>6473.6080000000002</v>
      </c>
      <c r="F157" s="62">
        <v>14</v>
      </c>
      <c r="G157" s="62" t="s">
        <v>12</v>
      </c>
      <c r="H157" s="62" t="s">
        <v>32</v>
      </c>
    </row>
    <row r="158" spans="1:8" x14ac:dyDescent="0.25">
      <c r="A158" s="31" t="s">
        <v>101</v>
      </c>
      <c r="B158">
        <v>2000</v>
      </c>
      <c r="C158" s="59" t="s">
        <v>33</v>
      </c>
      <c r="D158" s="60" t="s">
        <v>34</v>
      </c>
      <c r="E158" s="61">
        <v>85</v>
      </c>
      <c r="F158" s="62">
        <v>14</v>
      </c>
      <c r="G158" s="62" t="s">
        <v>12</v>
      </c>
      <c r="H158" s="62" t="s">
        <v>32</v>
      </c>
    </row>
    <row r="159" spans="1:8" x14ac:dyDescent="0.25">
      <c r="A159" s="31" t="s">
        <v>101</v>
      </c>
      <c r="B159">
        <v>2000</v>
      </c>
      <c r="C159" s="59" t="s">
        <v>53</v>
      </c>
      <c r="D159" s="60" t="s">
        <v>54</v>
      </c>
      <c r="E159" s="61">
        <v>8008</v>
      </c>
      <c r="F159" s="62">
        <v>14</v>
      </c>
      <c r="G159" s="62" t="s">
        <v>12</v>
      </c>
      <c r="H159" s="62" t="s">
        <v>32</v>
      </c>
    </row>
    <row r="160" spans="1:8" x14ac:dyDescent="0.25">
      <c r="A160" s="31" t="s">
        <v>101</v>
      </c>
      <c r="B160">
        <v>2000</v>
      </c>
      <c r="C160" s="59" t="s">
        <v>75</v>
      </c>
      <c r="D160" s="60" t="s">
        <v>76</v>
      </c>
      <c r="E160" s="61">
        <v>31.284000000000002</v>
      </c>
      <c r="F160" s="62">
        <v>14</v>
      </c>
      <c r="G160" s="62" t="s">
        <v>12</v>
      </c>
      <c r="H160" s="62" t="s">
        <v>32</v>
      </c>
    </row>
    <row r="161" spans="1:8" ht="24.75" x14ac:dyDescent="0.25">
      <c r="A161" s="31" t="s">
        <v>101</v>
      </c>
      <c r="B161">
        <v>3000</v>
      </c>
      <c r="C161" s="59">
        <v>3391</v>
      </c>
      <c r="D161" s="60" t="s">
        <v>103</v>
      </c>
      <c r="E161" s="61">
        <v>2556000</v>
      </c>
      <c r="F161" s="62">
        <v>14</v>
      </c>
      <c r="G161" s="62" t="s">
        <v>12</v>
      </c>
      <c r="H161" s="62" t="s">
        <v>32</v>
      </c>
    </row>
    <row r="162" spans="1:8" x14ac:dyDescent="0.25">
      <c r="A162" s="31" t="s">
        <v>101</v>
      </c>
      <c r="B162">
        <v>3000</v>
      </c>
      <c r="C162" s="59" t="s">
        <v>37</v>
      </c>
      <c r="D162" s="60" t="s">
        <v>38</v>
      </c>
      <c r="E162" s="61">
        <v>128400</v>
      </c>
      <c r="F162" s="62">
        <v>14</v>
      </c>
      <c r="G162" s="62" t="s">
        <v>12</v>
      </c>
      <c r="H162" s="62" t="s">
        <v>32</v>
      </c>
    </row>
    <row r="163" spans="1:8" ht="24.75" x14ac:dyDescent="0.25">
      <c r="A163" s="31" t="s">
        <v>101</v>
      </c>
      <c r="B163">
        <v>3000</v>
      </c>
      <c r="C163" s="59">
        <v>3751</v>
      </c>
      <c r="D163" s="60" t="s">
        <v>42</v>
      </c>
      <c r="E163" s="61">
        <v>10000</v>
      </c>
      <c r="F163" s="62">
        <v>14</v>
      </c>
      <c r="G163" s="62" t="s">
        <v>12</v>
      </c>
      <c r="H163" s="62" t="s">
        <v>32</v>
      </c>
    </row>
    <row r="164" spans="1:8" x14ac:dyDescent="0.25">
      <c r="A164" s="31" t="s">
        <v>101</v>
      </c>
      <c r="B164">
        <v>3000</v>
      </c>
      <c r="C164" s="59">
        <v>3921</v>
      </c>
      <c r="D164" s="60" t="s">
        <v>69</v>
      </c>
      <c r="E164" s="61">
        <v>27600</v>
      </c>
      <c r="F164" s="62">
        <v>14</v>
      </c>
      <c r="G164" s="62" t="s">
        <v>12</v>
      </c>
      <c r="H164" s="62" t="s">
        <v>32</v>
      </c>
    </row>
    <row r="165" spans="1:8" x14ac:dyDescent="0.25">
      <c r="A165" s="31" t="s">
        <v>101</v>
      </c>
      <c r="B165">
        <v>5000</v>
      </c>
      <c r="C165" s="59">
        <v>5111</v>
      </c>
      <c r="D165" s="60" t="s">
        <v>49</v>
      </c>
      <c r="E165" s="61">
        <v>12671.955999999998</v>
      </c>
      <c r="F165" s="62">
        <v>14</v>
      </c>
      <c r="G165" s="62" t="s">
        <v>12</v>
      </c>
      <c r="H165" s="62" t="s">
        <v>50</v>
      </c>
    </row>
    <row r="166" spans="1:8" x14ac:dyDescent="0.25">
      <c r="A166" s="31" t="s">
        <v>104</v>
      </c>
      <c r="C166" s="63" t="s">
        <v>105</v>
      </c>
      <c r="D166" s="56" t="s">
        <v>104</v>
      </c>
      <c r="E166" s="57">
        <f>SUM(E167:E190)</f>
        <v>18167599.508896247</v>
      </c>
      <c r="F166" s="55"/>
      <c r="G166" s="55"/>
      <c r="H166" s="58"/>
    </row>
    <row r="167" spans="1:8" x14ac:dyDescent="0.25">
      <c r="A167" s="31" t="s">
        <v>104</v>
      </c>
      <c r="B167">
        <v>1000</v>
      </c>
      <c r="C167" s="59" t="s">
        <v>47</v>
      </c>
      <c r="D167" s="60" t="s">
        <v>16</v>
      </c>
      <c r="E167" s="61">
        <v>4964091.4799999995</v>
      </c>
      <c r="F167" s="62">
        <v>14</v>
      </c>
      <c r="G167" s="62" t="s">
        <v>12</v>
      </c>
      <c r="H167" s="62" t="s">
        <v>32</v>
      </c>
    </row>
    <row r="168" spans="1:8" x14ac:dyDescent="0.25">
      <c r="A168" s="31" t="s">
        <v>104</v>
      </c>
      <c r="B168">
        <v>1000</v>
      </c>
      <c r="C168" s="59" t="s">
        <v>18</v>
      </c>
      <c r="D168" s="60" t="s">
        <v>19</v>
      </c>
      <c r="E168" s="61">
        <v>219871.97460800019</v>
      </c>
      <c r="F168" s="62">
        <v>14</v>
      </c>
      <c r="G168" s="62" t="s">
        <v>12</v>
      </c>
      <c r="H168" s="62" t="s">
        <v>32</v>
      </c>
    </row>
    <row r="169" spans="1:8" x14ac:dyDescent="0.25">
      <c r="A169" s="31" t="s">
        <v>104</v>
      </c>
      <c r="B169">
        <v>1000</v>
      </c>
      <c r="C169" s="59" t="s">
        <v>20</v>
      </c>
      <c r="D169" s="60" t="s">
        <v>21</v>
      </c>
      <c r="E169" s="61">
        <v>667877.59999999986</v>
      </c>
      <c r="F169" s="62">
        <v>14</v>
      </c>
      <c r="G169" s="62" t="s">
        <v>12</v>
      </c>
      <c r="H169" s="62" t="s">
        <v>32</v>
      </c>
    </row>
    <row r="170" spans="1:8" x14ac:dyDescent="0.25">
      <c r="A170" s="31" t="s">
        <v>104</v>
      </c>
      <c r="B170">
        <v>1000</v>
      </c>
      <c r="C170" s="59" t="s">
        <v>22</v>
      </c>
      <c r="D170" s="60" t="s">
        <v>23</v>
      </c>
      <c r="E170" s="61">
        <v>43668</v>
      </c>
      <c r="F170" s="62">
        <v>14</v>
      </c>
      <c r="G170" s="62" t="s">
        <v>12</v>
      </c>
      <c r="H170" s="62" t="s">
        <v>32</v>
      </c>
    </row>
    <row r="171" spans="1:8" x14ac:dyDescent="0.25">
      <c r="A171" s="31" t="s">
        <v>104</v>
      </c>
      <c r="B171">
        <v>1000</v>
      </c>
      <c r="C171" s="59" t="s">
        <v>106</v>
      </c>
      <c r="D171" s="60" t="s">
        <v>107</v>
      </c>
      <c r="E171" s="61">
        <v>327494.13840000023</v>
      </c>
      <c r="F171" s="62">
        <v>14</v>
      </c>
      <c r="G171" s="62" t="s">
        <v>12</v>
      </c>
      <c r="H171" s="62" t="s">
        <v>32</v>
      </c>
    </row>
    <row r="172" spans="1:8" x14ac:dyDescent="0.25">
      <c r="A172" s="31" t="s">
        <v>104</v>
      </c>
      <c r="B172">
        <v>1000</v>
      </c>
      <c r="C172" s="59" t="s">
        <v>24</v>
      </c>
      <c r="D172" s="60" t="s">
        <v>25</v>
      </c>
      <c r="E172" s="61">
        <v>1382031.6002882484</v>
      </c>
      <c r="F172" s="62">
        <v>14</v>
      </c>
      <c r="G172" s="62" t="s">
        <v>12</v>
      </c>
      <c r="H172" s="62" t="s">
        <v>32</v>
      </c>
    </row>
    <row r="173" spans="1:8" ht="24.75" x14ac:dyDescent="0.25">
      <c r="A173" s="31" t="s">
        <v>104</v>
      </c>
      <c r="B173">
        <v>1000</v>
      </c>
      <c r="C173" s="59" t="s">
        <v>26</v>
      </c>
      <c r="D173" s="60" t="s">
        <v>27</v>
      </c>
      <c r="E173" s="61">
        <v>1155102.8152999999</v>
      </c>
      <c r="F173" s="62">
        <v>14</v>
      </c>
      <c r="G173" s="62" t="s">
        <v>12</v>
      </c>
      <c r="H173" s="62" t="s">
        <v>32</v>
      </c>
    </row>
    <row r="174" spans="1:8" x14ac:dyDescent="0.25">
      <c r="A174" s="31" t="s">
        <v>104</v>
      </c>
      <c r="B174">
        <v>1000</v>
      </c>
      <c r="C174" s="59" t="s">
        <v>28</v>
      </c>
      <c r="D174" s="60" t="s">
        <v>29</v>
      </c>
      <c r="E174" s="61">
        <v>198903.66080000004</v>
      </c>
      <c r="F174" s="62">
        <v>14</v>
      </c>
      <c r="G174" s="62" t="s">
        <v>12</v>
      </c>
      <c r="H174" s="62" t="s">
        <v>32</v>
      </c>
    </row>
    <row r="175" spans="1:8" x14ac:dyDescent="0.25">
      <c r="A175" s="31" t="s">
        <v>104</v>
      </c>
      <c r="B175">
        <v>2000</v>
      </c>
      <c r="C175" s="59" t="s">
        <v>30</v>
      </c>
      <c r="D175" s="60" t="s">
        <v>31</v>
      </c>
      <c r="E175" s="61">
        <v>33816.383500000004</v>
      </c>
      <c r="F175" s="62">
        <v>14</v>
      </c>
      <c r="G175" s="62" t="s">
        <v>12</v>
      </c>
      <c r="H175" s="62" t="s">
        <v>32</v>
      </c>
    </row>
    <row r="176" spans="1:8" x14ac:dyDescent="0.25">
      <c r="A176" s="31" t="s">
        <v>104</v>
      </c>
      <c r="B176">
        <v>2000</v>
      </c>
      <c r="C176" s="59" t="s">
        <v>33</v>
      </c>
      <c r="D176" s="60" t="s">
        <v>34</v>
      </c>
      <c r="E176" s="61">
        <v>362.70000000000005</v>
      </c>
      <c r="F176" s="62">
        <v>14</v>
      </c>
      <c r="G176" s="62" t="s">
        <v>12</v>
      </c>
      <c r="H176" s="62" t="s">
        <v>32</v>
      </c>
    </row>
    <row r="177" spans="1:8" x14ac:dyDescent="0.25">
      <c r="A177" s="31" t="s">
        <v>104</v>
      </c>
      <c r="B177">
        <v>2000</v>
      </c>
      <c r="C177" s="59" t="s">
        <v>35</v>
      </c>
      <c r="D177" s="60" t="s">
        <v>36</v>
      </c>
      <c r="E177" s="61">
        <v>133.76</v>
      </c>
      <c r="F177" s="62">
        <v>14</v>
      </c>
      <c r="G177" s="62" t="s">
        <v>12</v>
      </c>
      <c r="H177" s="62" t="s">
        <v>32</v>
      </c>
    </row>
    <row r="178" spans="1:8" x14ac:dyDescent="0.25">
      <c r="A178" s="31" t="s">
        <v>104</v>
      </c>
      <c r="B178">
        <v>2000</v>
      </c>
      <c r="C178" s="59" t="s">
        <v>53</v>
      </c>
      <c r="D178" s="60" t="s">
        <v>54</v>
      </c>
      <c r="E178" s="61">
        <v>16962.5</v>
      </c>
      <c r="F178" s="62">
        <v>14</v>
      </c>
      <c r="G178" s="62" t="s">
        <v>12</v>
      </c>
      <c r="H178" s="62" t="s">
        <v>32</v>
      </c>
    </row>
    <row r="179" spans="1:8" x14ac:dyDescent="0.25">
      <c r="A179" s="31" t="s">
        <v>104</v>
      </c>
      <c r="B179">
        <v>2000</v>
      </c>
      <c r="C179" s="59" t="s">
        <v>108</v>
      </c>
      <c r="D179" s="60" t="s">
        <v>109</v>
      </c>
      <c r="E179" s="61">
        <v>78639</v>
      </c>
      <c r="F179" s="62">
        <v>14</v>
      </c>
      <c r="G179" s="62" t="s">
        <v>12</v>
      </c>
      <c r="H179" s="62" t="s">
        <v>32</v>
      </c>
    </row>
    <row r="180" spans="1:8" x14ac:dyDescent="0.25">
      <c r="A180" s="31" t="s">
        <v>104</v>
      </c>
      <c r="B180">
        <v>2000</v>
      </c>
      <c r="C180" s="59" t="s">
        <v>110</v>
      </c>
      <c r="D180" s="60" t="s">
        <v>111</v>
      </c>
      <c r="E180" s="61">
        <v>45516.899999999994</v>
      </c>
      <c r="F180" s="62">
        <v>14</v>
      </c>
      <c r="G180" s="62" t="s">
        <v>12</v>
      </c>
      <c r="H180" s="62" t="s">
        <v>32</v>
      </c>
    </row>
    <row r="181" spans="1:8" x14ac:dyDescent="0.25">
      <c r="A181" s="31" t="s">
        <v>104</v>
      </c>
      <c r="B181">
        <v>2000</v>
      </c>
      <c r="C181" s="59" t="s">
        <v>112</v>
      </c>
      <c r="D181" s="60" t="s">
        <v>113</v>
      </c>
      <c r="E181" s="61">
        <v>5976.15</v>
      </c>
      <c r="F181" s="62">
        <v>14</v>
      </c>
      <c r="G181" s="62" t="s">
        <v>12</v>
      </c>
      <c r="H181" s="62" t="s">
        <v>32</v>
      </c>
    </row>
    <row r="182" spans="1:8" x14ac:dyDescent="0.25">
      <c r="A182" s="31" t="s">
        <v>104</v>
      </c>
      <c r="B182">
        <v>2000</v>
      </c>
      <c r="C182" s="59" t="s">
        <v>90</v>
      </c>
      <c r="D182" s="60" t="s">
        <v>91</v>
      </c>
      <c r="E182" s="61">
        <v>7953296.2990000006</v>
      </c>
      <c r="F182" s="62">
        <v>14</v>
      </c>
      <c r="G182" s="62" t="s">
        <v>12</v>
      </c>
      <c r="H182" s="62" t="s">
        <v>32</v>
      </c>
    </row>
    <row r="183" spans="1:8" x14ac:dyDescent="0.25">
      <c r="A183" s="31" t="s">
        <v>104</v>
      </c>
      <c r="B183">
        <v>2000</v>
      </c>
      <c r="C183" s="59" t="s">
        <v>92</v>
      </c>
      <c r="D183" s="60" t="s">
        <v>93</v>
      </c>
      <c r="E183" s="61">
        <v>3465.2320000000004</v>
      </c>
      <c r="F183" s="62">
        <v>14</v>
      </c>
      <c r="G183" s="62" t="s">
        <v>12</v>
      </c>
      <c r="H183" s="62" t="s">
        <v>32</v>
      </c>
    </row>
    <row r="184" spans="1:8" x14ac:dyDescent="0.25">
      <c r="A184" s="31" t="s">
        <v>104</v>
      </c>
      <c r="B184">
        <v>2000</v>
      </c>
      <c r="C184" s="59" t="s">
        <v>96</v>
      </c>
      <c r="D184" s="60" t="s">
        <v>97</v>
      </c>
      <c r="E184" s="61">
        <v>237537.52000000002</v>
      </c>
      <c r="F184" s="62">
        <v>14</v>
      </c>
      <c r="G184" s="62" t="s">
        <v>12</v>
      </c>
      <c r="H184" s="62" t="s">
        <v>32</v>
      </c>
    </row>
    <row r="185" spans="1:8" x14ac:dyDescent="0.25">
      <c r="A185" s="31" t="s">
        <v>104</v>
      </c>
      <c r="B185">
        <v>2000</v>
      </c>
      <c r="C185" s="59" t="s">
        <v>114</v>
      </c>
      <c r="D185" s="60" t="s">
        <v>115</v>
      </c>
      <c r="E185" s="61">
        <v>3225.75</v>
      </c>
      <c r="F185" s="62">
        <v>14</v>
      </c>
      <c r="G185" s="62" t="s">
        <v>12</v>
      </c>
      <c r="H185" s="62" t="s">
        <v>32</v>
      </c>
    </row>
    <row r="186" spans="1:8" x14ac:dyDescent="0.25">
      <c r="A186" s="31" t="s">
        <v>104</v>
      </c>
      <c r="B186">
        <v>2000</v>
      </c>
      <c r="C186" s="59" t="s">
        <v>75</v>
      </c>
      <c r="D186" s="60" t="s">
        <v>76</v>
      </c>
      <c r="E186" s="61">
        <v>167663.63700000008</v>
      </c>
      <c r="F186" s="62">
        <v>14</v>
      </c>
      <c r="G186" s="62" t="s">
        <v>12</v>
      </c>
      <c r="H186" s="62" t="s">
        <v>32</v>
      </c>
    </row>
    <row r="187" spans="1:8" x14ac:dyDescent="0.25">
      <c r="A187" s="31" t="s">
        <v>104</v>
      </c>
      <c r="B187">
        <v>3000</v>
      </c>
      <c r="C187" s="59">
        <v>3141</v>
      </c>
      <c r="D187" s="60" t="s">
        <v>116</v>
      </c>
      <c r="E187" s="61">
        <v>168000</v>
      </c>
      <c r="F187" s="62">
        <v>14</v>
      </c>
      <c r="G187" s="62" t="s">
        <v>12</v>
      </c>
      <c r="H187" s="62" t="s">
        <v>32</v>
      </c>
    </row>
    <row r="188" spans="1:8" ht="24.75" x14ac:dyDescent="0.25">
      <c r="A188" s="31" t="s">
        <v>104</v>
      </c>
      <c r="B188">
        <v>3000</v>
      </c>
      <c r="C188" s="59">
        <v>3171</v>
      </c>
      <c r="D188" s="60" t="s">
        <v>79</v>
      </c>
      <c r="E188" s="61">
        <v>168000</v>
      </c>
      <c r="F188" s="62">
        <v>14</v>
      </c>
      <c r="G188" s="62" t="s">
        <v>12</v>
      </c>
      <c r="H188" s="62" t="s">
        <v>32</v>
      </c>
    </row>
    <row r="189" spans="1:8" x14ac:dyDescent="0.25">
      <c r="A189" s="31" t="s">
        <v>104</v>
      </c>
      <c r="B189">
        <v>5000</v>
      </c>
      <c r="C189" s="59">
        <v>5231</v>
      </c>
      <c r="D189" s="60" t="s">
        <v>85</v>
      </c>
      <c r="E189" s="61">
        <v>7980</v>
      </c>
      <c r="F189" s="62">
        <v>14</v>
      </c>
      <c r="G189" s="62" t="s">
        <v>12</v>
      </c>
      <c r="H189" s="62" t="s">
        <v>50</v>
      </c>
    </row>
    <row r="190" spans="1:8" x14ac:dyDescent="0.25">
      <c r="A190" s="31" t="s">
        <v>104</v>
      </c>
      <c r="B190">
        <v>5000</v>
      </c>
      <c r="C190" s="59">
        <v>5411</v>
      </c>
      <c r="D190" s="60" t="s">
        <v>98</v>
      </c>
      <c r="E190" s="61">
        <v>317982.408</v>
      </c>
      <c r="F190" s="62">
        <v>14</v>
      </c>
      <c r="G190" s="62" t="s">
        <v>12</v>
      </c>
      <c r="H190" s="62" t="s">
        <v>99</v>
      </c>
    </row>
    <row r="191" spans="1:8" x14ac:dyDescent="0.25">
      <c r="A191" s="31" t="s">
        <v>117</v>
      </c>
      <c r="C191" s="63" t="s">
        <v>118</v>
      </c>
      <c r="D191" s="56" t="s">
        <v>117</v>
      </c>
      <c r="E191" s="57">
        <f>SUM(E192:E216)</f>
        <v>7074479.8347095326</v>
      </c>
      <c r="F191" s="55"/>
      <c r="G191" s="55"/>
      <c r="H191" s="58"/>
    </row>
    <row r="192" spans="1:8" x14ac:dyDescent="0.25">
      <c r="A192" s="31" t="s">
        <v>117</v>
      </c>
      <c r="B192">
        <v>1000</v>
      </c>
      <c r="C192" s="59" t="s">
        <v>47</v>
      </c>
      <c r="D192" s="60" t="s">
        <v>16</v>
      </c>
      <c r="E192" s="61">
        <v>2436132.3480000002</v>
      </c>
      <c r="F192" s="62">
        <v>14</v>
      </c>
      <c r="G192" s="62" t="s">
        <v>12</v>
      </c>
      <c r="H192" s="62" t="s">
        <v>32</v>
      </c>
    </row>
    <row r="193" spans="1:8" x14ac:dyDescent="0.25">
      <c r="A193" s="31" t="s">
        <v>117</v>
      </c>
      <c r="B193">
        <v>1000</v>
      </c>
      <c r="C193" s="59" t="s">
        <v>18</v>
      </c>
      <c r="D193" s="60" t="s">
        <v>19</v>
      </c>
      <c r="E193" s="61">
        <v>198281.5756064</v>
      </c>
      <c r="F193" s="62">
        <v>14</v>
      </c>
      <c r="G193" s="62" t="s">
        <v>12</v>
      </c>
      <c r="H193" s="62" t="s">
        <v>32</v>
      </c>
    </row>
    <row r="194" spans="1:8" x14ac:dyDescent="0.25">
      <c r="A194" s="31" t="s">
        <v>117</v>
      </c>
      <c r="B194">
        <v>1000</v>
      </c>
      <c r="C194" s="59" t="s">
        <v>20</v>
      </c>
      <c r="D194" s="60" t="s">
        <v>21</v>
      </c>
      <c r="E194" s="61">
        <v>333716.76</v>
      </c>
      <c r="F194" s="62">
        <v>14</v>
      </c>
      <c r="G194" s="62" t="s">
        <v>12</v>
      </c>
      <c r="H194" s="62" t="s">
        <v>32</v>
      </c>
    </row>
    <row r="195" spans="1:8" x14ac:dyDescent="0.25">
      <c r="A195" s="31" t="s">
        <v>117</v>
      </c>
      <c r="B195">
        <v>1000</v>
      </c>
      <c r="C195" s="59" t="s">
        <v>22</v>
      </c>
      <c r="D195" s="60" t="s">
        <v>23</v>
      </c>
      <c r="E195" s="61">
        <v>46775.000000000007</v>
      </c>
      <c r="F195" s="62">
        <v>14</v>
      </c>
      <c r="G195" s="62" t="s">
        <v>12</v>
      </c>
      <c r="H195" s="62" t="s">
        <v>32</v>
      </c>
    </row>
    <row r="196" spans="1:8" x14ac:dyDescent="0.25">
      <c r="A196" s="31" t="s">
        <v>117</v>
      </c>
      <c r="B196">
        <v>1000</v>
      </c>
      <c r="C196" s="59" t="s">
        <v>24</v>
      </c>
      <c r="D196" s="60" t="s">
        <v>25</v>
      </c>
      <c r="E196" s="61">
        <v>593870.189061268</v>
      </c>
      <c r="F196" s="62">
        <v>14</v>
      </c>
      <c r="G196" s="62" t="s">
        <v>12</v>
      </c>
      <c r="H196" s="62" t="s">
        <v>32</v>
      </c>
    </row>
    <row r="197" spans="1:8" ht="24.75" x14ac:dyDescent="0.25">
      <c r="A197" s="31" t="s">
        <v>117</v>
      </c>
      <c r="B197">
        <v>1000</v>
      </c>
      <c r="C197" s="59" t="s">
        <v>26</v>
      </c>
      <c r="D197" s="60" t="s">
        <v>27</v>
      </c>
      <c r="E197" s="61">
        <v>612869.49179999996</v>
      </c>
      <c r="F197" s="62">
        <v>14</v>
      </c>
      <c r="G197" s="62" t="s">
        <v>12</v>
      </c>
      <c r="H197" s="62" t="s">
        <v>32</v>
      </c>
    </row>
    <row r="198" spans="1:8" x14ac:dyDescent="0.25">
      <c r="A198" s="31" t="s">
        <v>117</v>
      </c>
      <c r="B198">
        <v>1000</v>
      </c>
      <c r="C198" s="59" t="s">
        <v>28</v>
      </c>
      <c r="D198" s="60" t="s">
        <v>29</v>
      </c>
      <c r="E198" s="61">
        <v>100933.43519999999</v>
      </c>
      <c r="F198" s="62">
        <v>14</v>
      </c>
      <c r="G198" s="62" t="s">
        <v>12</v>
      </c>
      <c r="H198" s="62" t="s">
        <v>32</v>
      </c>
    </row>
    <row r="199" spans="1:8" x14ac:dyDescent="0.25">
      <c r="A199" s="31" t="s">
        <v>117</v>
      </c>
      <c r="B199">
        <v>2000</v>
      </c>
      <c r="C199" s="59" t="s">
        <v>30</v>
      </c>
      <c r="D199" s="60" t="s">
        <v>31</v>
      </c>
      <c r="E199" s="61">
        <v>29256.894</v>
      </c>
      <c r="F199" s="62">
        <v>14</v>
      </c>
      <c r="G199" s="62" t="s">
        <v>12</v>
      </c>
      <c r="H199" s="62" t="s">
        <v>32</v>
      </c>
    </row>
    <row r="200" spans="1:8" x14ac:dyDescent="0.25">
      <c r="A200" s="31" t="s">
        <v>117</v>
      </c>
      <c r="B200">
        <v>2000</v>
      </c>
      <c r="C200" s="59" t="s">
        <v>33</v>
      </c>
      <c r="D200" s="60" t="s">
        <v>34</v>
      </c>
      <c r="E200" s="61">
        <v>3476.1060000000002</v>
      </c>
      <c r="F200" s="62">
        <v>14</v>
      </c>
      <c r="G200" s="62" t="s">
        <v>12</v>
      </c>
      <c r="H200" s="62" t="s">
        <v>32</v>
      </c>
    </row>
    <row r="201" spans="1:8" x14ac:dyDescent="0.25">
      <c r="A201" s="31" t="s">
        <v>117</v>
      </c>
      <c r="B201">
        <v>2000</v>
      </c>
      <c r="C201" s="59" t="s">
        <v>35</v>
      </c>
      <c r="D201" s="60" t="s">
        <v>36</v>
      </c>
      <c r="E201" s="61">
        <v>4201.1749999999993</v>
      </c>
      <c r="F201" s="62">
        <v>14</v>
      </c>
      <c r="G201" s="62" t="s">
        <v>12</v>
      </c>
      <c r="H201" s="62" t="s">
        <v>32</v>
      </c>
    </row>
    <row r="202" spans="1:8" x14ac:dyDescent="0.25">
      <c r="A202" s="31" t="s">
        <v>117</v>
      </c>
      <c r="B202">
        <v>2000</v>
      </c>
      <c r="C202" s="59" t="s">
        <v>53</v>
      </c>
      <c r="D202" s="60" t="s">
        <v>54</v>
      </c>
      <c r="E202" s="61">
        <v>16222.4</v>
      </c>
      <c r="F202" s="62">
        <v>14</v>
      </c>
      <c r="G202" s="62" t="s">
        <v>12</v>
      </c>
      <c r="H202" s="62" t="s">
        <v>32</v>
      </c>
    </row>
    <row r="203" spans="1:8" x14ac:dyDescent="0.25">
      <c r="A203" s="31" t="s">
        <v>117</v>
      </c>
      <c r="B203">
        <v>2000</v>
      </c>
      <c r="C203" s="59" t="s">
        <v>55</v>
      </c>
      <c r="D203" s="60" t="s">
        <v>56</v>
      </c>
      <c r="E203" s="61">
        <v>8200</v>
      </c>
      <c r="F203" s="62">
        <v>14</v>
      </c>
      <c r="G203" s="62" t="s">
        <v>12</v>
      </c>
      <c r="H203" s="62" t="s">
        <v>32</v>
      </c>
    </row>
    <row r="204" spans="1:8" ht="24.75" x14ac:dyDescent="0.25">
      <c r="A204" s="31" t="s">
        <v>117</v>
      </c>
      <c r="B204">
        <v>2000</v>
      </c>
      <c r="C204" s="59" t="s">
        <v>119</v>
      </c>
      <c r="D204" s="60" t="s">
        <v>120</v>
      </c>
      <c r="E204" s="61">
        <v>1604.39</v>
      </c>
      <c r="F204" s="62">
        <v>14</v>
      </c>
      <c r="G204" s="62" t="s">
        <v>12</v>
      </c>
      <c r="H204" s="62" t="s">
        <v>32</v>
      </c>
    </row>
    <row r="205" spans="1:8" x14ac:dyDescent="0.25">
      <c r="A205" s="31" t="s">
        <v>117</v>
      </c>
      <c r="B205">
        <v>3000</v>
      </c>
      <c r="C205" s="59">
        <v>3141</v>
      </c>
      <c r="D205" s="60" t="s">
        <v>116</v>
      </c>
      <c r="E205" s="61">
        <v>278400</v>
      </c>
      <c r="F205" s="62">
        <v>14</v>
      </c>
      <c r="G205" s="62" t="s">
        <v>12</v>
      </c>
      <c r="H205" s="62" t="s">
        <v>32</v>
      </c>
    </row>
    <row r="206" spans="1:8" ht="24.75" x14ac:dyDescent="0.25">
      <c r="A206" s="31" t="s">
        <v>117</v>
      </c>
      <c r="B206">
        <v>3000</v>
      </c>
      <c r="C206" s="59">
        <v>3171</v>
      </c>
      <c r="D206" s="60" t="s">
        <v>79</v>
      </c>
      <c r="E206" s="61">
        <v>54000</v>
      </c>
      <c r="F206" s="62">
        <v>14</v>
      </c>
      <c r="G206" s="62" t="s">
        <v>12</v>
      </c>
      <c r="H206" s="62" t="s">
        <v>32</v>
      </c>
    </row>
    <row r="207" spans="1:8" ht="24.75" x14ac:dyDescent="0.25">
      <c r="A207" s="31" t="s">
        <v>117</v>
      </c>
      <c r="B207">
        <v>3000</v>
      </c>
      <c r="C207" s="59">
        <v>3331</v>
      </c>
      <c r="D207" s="60" t="s">
        <v>66</v>
      </c>
      <c r="E207" s="61">
        <v>400000</v>
      </c>
      <c r="F207" s="62">
        <v>14</v>
      </c>
      <c r="G207" s="62" t="s">
        <v>12</v>
      </c>
      <c r="H207" s="62" t="s">
        <v>32</v>
      </c>
    </row>
    <row r="208" spans="1:8" ht="24.75" x14ac:dyDescent="0.25">
      <c r="A208" s="31" t="s">
        <v>117</v>
      </c>
      <c r="B208">
        <v>3000</v>
      </c>
      <c r="C208" s="59">
        <v>3361</v>
      </c>
      <c r="D208" s="60" t="s">
        <v>121</v>
      </c>
      <c r="E208" s="61">
        <v>1400</v>
      </c>
      <c r="F208" s="62">
        <v>14</v>
      </c>
      <c r="G208" s="62" t="s">
        <v>12</v>
      </c>
      <c r="H208" s="62" t="s">
        <v>32</v>
      </c>
    </row>
    <row r="209" spans="1:8" x14ac:dyDescent="0.25">
      <c r="A209" s="31" t="s">
        <v>117</v>
      </c>
      <c r="B209">
        <v>3000</v>
      </c>
      <c r="C209" s="59">
        <v>3411</v>
      </c>
      <c r="D209" s="60" t="s">
        <v>81</v>
      </c>
      <c r="E209" s="61">
        <v>157028.44</v>
      </c>
      <c r="F209" s="62">
        <v>14</v>
      </c>
      <c r="G209" s="62" t="s">
        <v>12</v>
      </c>
      <c r="H209" s="62" t="s">
        <v>32</v>
      </c>
    </row>
    <row r="210" spans="1:8" x14ac:dyDescent="0.25">
      <c r="A210" s="31" t="s">
        <v>117</v>
      </c>
      <c r="B210">
        <v>3000</v>
      </c>
      <c r="C210" s="59" t="s">
        <v>37</v>
      </c>
      <c r="D210" s="60" t="s">
        <v>38</v>
      </c>
      <c r="E210" s="61">
        <v>7400</v>
      </c>
      <c r="F210" s="62">
        <v>14</v>
      </c>
      <c r="G210" s="62" t="s">
        <v>12</v>
      </c>
      <c r="H210" s="62" t="s">
        <v>32</v>
      </c>
    </row>
    <row r="211" spans="1:8" ht="24.75" x14ac:dyDescent="0.25">
      <c r="A211" s="31" t="s">
        <v>117</v>
      </c>
      <c r="B211">
        <v>3000</v>
      </c>
      <c r="C211" s="59">
        <v>3491</v>
      </c>
      <c r="D211" s="60" t="s">
        <v>122</v>
      </c>
      <c r="E211" s="61">
        <v>211200</v>
      </c>
      <c r="F211" s="62">
        <v>14</v>
      </c>
      <c r="G211" s="62" t="s">
        <v>12</v>
      </c>
      <c r="H211" s="62" t="s">
        <v>32</v>
      </c>
    </row>
    <row r="212" spans="1:8" ht="36.75" x14ac:dyDescent="0.25">
      <c r="A212" s="31" t="s">
        <v>117</v>
      </c>
      <c r="B212">
        <v>3000</v>
      </c>
      <c r="C212" s="59">
        <v>3721</v>
      </c>
      <c r="D212" s="60" t="s">
        <v>48</v>
      </c>
      <c r="E212" s="61">
        <v>3500</v>
      </c>
      <c r="F212" s="62">
        <v>14</v>
      </c>
      <c r="G212" s="62" t="s">
        <v>12</v>
      </c>
      <c r="H212" s="62" t="s">
        <v>32</v>
      </c>
    </row>
    <row r="213" spans="1:8" ht="24.75" x14ac:dyDescent="0.25">
      <c r="A213" s="31" t="s">
        <v>117</v>
      </c>
      <c r="B213">
        <v>3000</v>
      </c>
      <c r="C213" s="59">
        <v>3751</v>
      </c>
      <c r="D213" s="60" t="s">
        <v>42</v>
      </c>
      <c r="E213" s="61">
        <v>8000</v>
      </c>
      <c r="F213" s="62">
        <v>14</v>
      </c>
      <c r="G213" s="62" t="s">
        <v>12</v>
      </c>
      <c r="H213" s="62" t="s">
        <v>32</v>
      </c>
    </row>
    <row r="214" spans="1:8" x14ac:dyDescent="0.25">
      <c r="A214" s="31" t="s">
        <v>117</v>
      </c>
      <c r="B214">
        <v>3000</v>
      </c>
      <c r="C214" s="59">
        <v>3791</v>
      </c>
      <c r="D214" s="60" t="s">
        <v>43</v>
      </c>
      <c r="E214" s="61">
        <v>9360</v>
      </c>
      <c r="F214" s="62">
        <v>14</v>
      </c>
      <c r="G214" s="62" t="s">
        <v>12</v>
      </c>
      <c r="H214" s="62" t="s">
        <v>32</v>
      </c>
    </row>
    <row r="215" spans="1:8" x14ac:dyDescent="0.25">
      <c r="A215" s="31" t="s">
        <v>117</v>
      </c>
      <c r="B215">
        <v>3000</v>
      </c>
      <c r="C215" s="59">
        <v>3981</v>
      </c>
      <c r="D215" s="60" t="s">
        <v>123</v>
      </c>
      <c r="E215" s="61">
        <v>1551275.6300418642</v>
      </c>
      <c r="F215" s="62">
        <v>14</v>
      </c>
      <c r="G215" s="62" t="s">
        <v>12</v>
      </c>
      <c r="H215" s="62" t="s">
        <v>32</v>
      </c>
    </row>
    <row r="216" spans="1:8" x14ac:dyDescent="0.25">
      <c r="A216" s="31" t="s">
        <v>117</v>
      </c>
      <c r="B216">
        <v>5000</v>
      </c>
      <c r="C216" s="59">
        <v>5111</v>
      </c>
      <c r="D216" s="60" t="s">
        <v>49</v>
      </c>
      <c r="E216" s="61">
        <v>7376</v>
      </c>
      <c r="F216" s="62">
        <v>14</v>
      </c>
      <c r="G216" s="62" t="s">
        <v>12</v>
      </c>
      <c r="H216" s="62" t="s">
        <v>50</v>
      </c>
    </row>
    <row r="217" spans="1:8" x14ac:dyDescent="0.25">
      <c r="A217" s="31" t="s">
        <v>124</v>
      </c>
      <c r="C217" s="63" t="s">
        <v>125</v>
      </c>
      <c r="D217" s="56" t="s">
        <v>124</v>
      </c>
      <c r="E217" s="57">
        <f>SUM(E218:E259)</f>
        <v>20804123.038551606</v>
      </c>
      <c r="F217" s="55"/>
      <c r="G217" s="55"/>
      <c r="H217" s="58"/>
    </row>
    <row r="218" spans="1:8" x14ac:dyDescent="0.25">
      <c r="A218" s="31" t="s">
        <v>124</v>
      </c>
      <c r="B218">
        <v>1000</v>
      </c>
      <c r="C218" s="59" t="s">
        <v>47</v>
      </c>
      <c r="D218" s="60" t="s">
        <v>16</v>
      </c>
      <c r="E218" s="61">
        <v>2010515.9679999999</v>
      </c>
      <c r="F218" s="62">
        <v>14</v>
      </c>
      <c r="G218" s="62" t="s">
        <v>12</v>
      </c>
      <c r="H218" s="62" t="s">
        <v>17</v>
      </c>
    </row>
    <row r="219" spans="1:8" x14ac:dyDescent="0.25">
      <c r="A219" s="31" t="s">
        <v>124</v>
      </c>
      <c r="B219">
        <v>1000</v>
      </c>
      <c r="C219" s="59" t="s">
        <v>18</v>
      </c>
      <c r="D219" s="60" t="s">
        <v>19</v>
      </c>
      <c r="E219" s="61">
        <v>114224.68085600001</v>
      </c>
      <c r="F219" s="62">
        <v>14</v>
      </c>
      <c r="G219" s="62" t="s">
        <v>12</v>
      </c>
      <c r="H219" s="62" t="s">
        <v>17</v>
      </c>
    </row>
    <row r="220" spans="1:8" x14ac:dyDescent="0.25">
      <c r="A220" s="31" t="s">
        <v>124</v>
      </c>
      <c r="B220">
        <v>1000</v>
      </c>
      <c r="C220" s="59" t="s">
        <v>63</v>
      </c>
      <c r="D220" s="60" t="s">
        <v>64</v>
      </c>
      <c r="E220" s="61">
        <v>6266.0000000000009</v>
      </c>
      <c r="F220" s="62">
        <v>14</v>
      </c>
      <c r="G220" s="62" t="s">
        <v>12</v>
      </c>
      <c r="H220" s="62" t="s">
        <v>17</v>
      </c>
    </row>
    <row r="221" spans="1:8" x14ac:dyDescent="0.25">
      <c r="A221" s="31" t="s">
        <v>124</v>
      </c>
      <c r="B221">
        <v>1000</v>
      </c>
      <c r="C221" s="59" t="s">
        <v>20</v>
      </c>
      <c r="D221" s="60" t="s">
        <v>21</v>
      </c>
      <c r="E221" s="61">
        <v>275266.16000000003</v>
      </c>
      <c r="F221" s="62">
        <v>14</v>
      </c>
      <c r="G221" s="62" t="s">
        <v>12</v>
      </c>
      <c r="H221" s="62" t="s">
        <v>17</v>
      </c>
    </row>
    <row r="222" spans="1:8" x14ac:dyDescent="0.25">
      <c r="A222" s="31" t="s">
        <v>124</v>
      </c>
      <c r="B222">
        <v>1000</v>
      </c>
      <c r="C222" s="59" t="s">
        <v>24</v>
      </c>
      <c r="D222" s="60" t="s">
        <v>25</v>
      </c>
      <c r="E222" s="61">
        <v>489028.08579560526</v>
      </c>
      <c r="F222" s="62">
        <v>14</v>
      </c>
      <c r="G222" s="62" t="s">
        <v>12</v>
      </c>
      <c r="H222" s="62" t="s">
        <v>17</v>
      </c>
    </row>
    <row r="223" spans="1:8" ht="24.75" x14ac:dyDescent="0.25">
      <c r="A223" s="31" t="s">
        <v>124</v>
      </c>
      <c r="B223">
        <v>1000</v>
      </c>
      <c r="C223" s="59" t="s">
        <v>26</v>
      </c>
      <c r="D223" s="60" t="s">
        <v>27</v>
      </c>
      <c r="E223" s="61">
        <v>518155.24249999999</v>
      </c>
      <c r="F223" s="62">
        <v>14</v>
      </c>
      <c r="G223" s="62" t="s">
        <v>12</v>
      </c>
      <c r="H223" s="62" t="s">
        <v>17</v>
      </c>
    </row>
    <row r="224" spans="1:8" x14ac:dyDescent="0.25">
      <c r="A224" s="31" t="s">
        <v>124</v>
      </c>
      <c r="B224">
        <v>1000</v>
      </c>
      <c r="C224" s="59" t="s">
        <v>28</v>
      </c>
      <c r="D224" s="60" t="s">
        <v>29</v>
      </c>
      <c r="E224" s="61">
        <v>80104.751999999993</v>
      </c>
      <c r="F224" s="62">
        <v>14</v>
      </c>
      <c r="G224" s="62" t="s">
        <v>12</v>
      </c>
      <c r="H224" s="62" t="s">
        <v>17</v>
      </c>
    </row>
    <row r="225" spans="1:8" x14ac:dyDescent="0.25">
      <c r="A225" s="31" t="s">
        <v>124</v>
      </c>
      <c r="B225">
        <v>2000</v>
      </c>
      <c r="C225" s="64" t="s">
        <v>30</v>
      </c>
      <c r="D225" s="65" t="s">
        <v>31</v>
      </c>
      <c r="E225" s="66">
        <v>72598.600999999995</v>
      </c>
      <c r="F225" s="62">
        <v>14</v>
      </c>
      <c r="G225" s="62" t="s">
        <v>12</v>
      </c>
      <c r="H225" s="62" t="s">
        <v>32</v>
      </c>
    </row>
    <row r="226" spans="1:8" x14ac:dyDescent="0.25">
      <c r="A226" s="31" t="s">
        <v>124</v>
      </c>
      <c r="B226">
        <v>2000</v>
      </c>
      <c r="C226" s="64" t="s">
        <v>33</v>
      </c>
      <c r="D226" s="65" t="s">
        <v>34</v>
      </c>
      <c r="E226" s="66">
        <v>1500</v>
      </c>
      <c r="F226" s="62">
        <v>14</v>
      </c>
      <c r="G226" s="62" t="s">
        <v>12</v>
      </c>
      <c r="H226" s="62" t="s">
        <v>32</v>
      </c>
    </row>
    <row r="227" spans="1:8" x14ac:dyDescent="0.25">
      <c r="A227" s="31" t="s">
        <v>124</v>
      </c>
      <c r="B227">
        <v>2000</v>
      </c>
      <c r="C227" s="64" t="s">
        <v>35</v>
      </c>
      <c r="D227" s="65" t="s">
        <v>36</v>
      </c>
      <c r="E227" s="66">
        <v>493.697</v>
      </c>
      <c r="F227" s="62">
        <v>14</v>
      </c>
      <c r="G227" s="62" t="s">
        <v>12</v>
      </c>
      <c r="H227" s="62" t="s">
        <v>32</v>
      </c>
    </row>
    <row r="228" spans="1:8" x14ac:dyDescent="0.25">
      <c r="A228" s="31" t="s">
        <v>124</v>
      </c>
      <c r="B228">
        <v>2000</v>
      </c>
      <c r="C228" s="64" t="s">
        <v>53</v>
      </c>
      <c r="D228" s="65" t="s">
        <v>54</v>
      </c>
      <c r="E228" s="66">
        <v>35633</v>
      </c>
      <c r="F228" s="62">
        <v>14</v>
      </c>
      <c r="G228" s="62" t="s">
        <v>12</v>
      </c>
      <c r="H228" s="62" t="s">
        <v>32</v>
      </c>
    </row>
    <row r="229" spans="1:8" x14ac:dyDescent="0.25">
      <c r="A229" s="31" t="s">
        <v>124</v>
      </c>
      <c r="B229">
        <v>2000</v>
      </c>
      <c r="C229" s="64" t="s">
        <v>126</v>
      </c>
      <c r="D229" s="65" t="s">
        <v>127</v>
      </c>
      <c r="E229" s="66">
        <v>15332.797999999997</v>
      </c>
      <c r="F229" s="62">
        <v>14</v>
      </c>
      <c r="G229" s="62" t="s">
        <v>12</v>
      </c>
      <c r="H229" s="62" t="s">
        <v>32</v>
      </c>
    </row>
    <row r="230" spans="1:8" ht="24" x14ac:dyDescent="0.25">
      <c r="A230" s="31" t="s">
        <v>124</v>
      </c>
      <c r="B230">
        <v>2000</v>
      </c>
      <c r="C230" s="64">
        <v>2212</v>
      </c>
      <c r="D230" s="65" t="s">
        <v>40</v>
      </c>
      <c r="E230" s="66">
        <v>97000</v>
      </c>
      <c r="F230" s="62">
        <v>14</v>
      </c>
      <c r="G230" s="62" t="s">
        <v>12</v>
      </c>
      <c r="H230" s="62" t="s">
        <v>32</v>
      </c>
    </row>
    <row r="231" spans="1:8" x14ac:dyDescent="0.25">
      <c r="A231" s="31" t="s">
        <v>124</v>
      </c>
      <c r="B231">
        <v>2000</v>
      </c>
      <c r="C231" s="64" t="s">
        <v>128</v>
      </c>
      <c r="D231" s="65" t="s">
        <v>129</v>
      </c>
      <c r="E231" s="66">
        <v>121265.27999999998</v>
      </c>
      <c r="F231" s="62">
        <v>14</v>
      </c>
      <c r="G231" s="62" t="s">
        <v>12</v>
      </c>
      <c r="H231" s="62" t="s">
        <v>32</v>
      </c>
    </row>
    <row r="232" spans="1:8" x14ac:dyDescent="0.25">
      <c r="A232" s="31" t="s">
        <v>124</v>
      </c>
      <c r="B232">
        <v>2000</v>
      </c>
      <c r="C232" s="64" t="s">
        <v>90</v>
      </c>
      <c r="D232" s="65" t="s">
        <v>91</v>
      </c>
      <c r="E232" s="66">
        <v>321508.06799999997</v>
      </c>
      <c r="F232" s="62">
        <v>14</v>
      </c>
      <c r="G232" s="62" t="s">
        <v>12</v>
      </c>
      <c r="H232" s="62" t="s">
        <v>32</v>
      </c>
    </row>
    <row r="233" spans="1:8" x14ac:dyDescent="0.25">
      <c r="A233" s="31" t="s">
        <v>124</v>
      </c>
      <c r="B233">
        <v>2000</v>
      </c>
      <c r="C233" s="64" t="s">
        <v>92</v>
      </c>
      <c r="D233" s="65" t="s">
        <v>93</v>
      </c>
      <c r="E233" s="66">
        <v>122025.4</v>
      </c>
      <c r="F233" s="62">
        <v>14</v>
      </c>
      <c r="G233" s="62" t="s">
        <v>12</v>
      </c>
      <c r="H233" s="62" t="s">
        <v>32</v>
      </c>
    </row>
    <row r="234" spans="1:8" ht="36" x14ac:dyDescent="0.25">
      <c r="A234" s="31" t="s">
        <v>124</v>
      </c>
      <c r="B234">
        <v>2000</v>
      </c>
      <c r="C234" s="64" t="s">
        <v>130</v>
      </c>
      <c r="D234" s="65" t="s">
        <v>131</v>
      </c>
      <c r="E234" s="66">
        <v>8006340</v>
      </c>
      <c r="F234" s="62">
        <v>14</v>
      </c>
      <c r="G234" s="62" t="s">
        <v>12</v>
      </c>
      <c r="H234" s="62" t="s">
        <v>32</v>
      </c>
    </row>
    <row r="235" spans="1:8" ht="36" x14ac:dyDescent="0.25">
      <c r="A235" s="31" t="s">
        <v>124</v>
      </c>
      <c r="B235">
        <v>2000</v>
      </c>
      <c r="C235" s="64">
        <v>2613</v>
      </c>
      <c r="D235" s="65" t="s">
        <v>132</v>
      </c>
      <c r="E235" s="66">
        <v>650172.70750000014</v>
      </c>
      <c r="F235" s="62">
        <v>14</v>
      </c>
      <c r="G235" s="62" t="s">
        <v>12</v>
      </c>
      <c r="H235" s="62" t="s">
        <v>32</v>
      </c>
    </row>
    <row r="236" spans="1:8" x14ac:dyDescent="0.25">
      <c r="A236" s="31" t="s">
        <v>124</v>
      </c>
      <c r="B236">
        <v>2000</v>
      </c>
      <c r="C236" s="64" t="s">
        <v>75</v>
      </c>
      <c r="D236" s="65" t="s">
        <v>76</v>
      </c>
      <c r="E236" s="66">
        <v>93068.625999999989</v>
      </c>
      <c r="F236" s="62">
        <v>14</v>
      </c>
      <c r="G236" s="62" t="s">
        <v>12</v>
      </c>
      <c r="H236" s="62" t="s">
        <v>32</v>
      </c>
    </row>
    <row r="237" spans="1:8" x14ac:dyDescent="0.25">
      <c r="A237" s="31" t="s">
        <v>124</v>
      </c>
      <c r="B237">
        <v>2000</v>
      </c>
      <c r="C237" s="64" t="s">
        <v>133</v>
      </c>
      <c r="D237" s="65" t="s">
        <v>134</v>
      </c>
      <c r="E237" s="66">
        <v>88258.752000000037</v>
      </c>
      <c r="F237" s="62">
        <v>14</v>
      </c>
      <c r="G237" s="62" t="s">
        <v>12</v>
      </c>
      <c r="H237" s="62" t="s">
        <v>32</v>
      </c>
    </row>
    <row r="238" spans="1:8" ht="24" x14ac:dyDescent="0.25">
      <c r="A238" s="31" t="s">
        <v>124</v>
      </c>
      <c r="B238">
        <v>2000</v>
      </c>
      <c r="C238" s="64" t="s">
        <v>135</v>
      </c>
      <c r="D238" s="65" t="s">
        <v>136</v>
      </c>
      <c r="E238" s="66">
        <v>1817605.2720000008</v>
      </c>
      <c r="F238" s="62">
        <v>14</v>
      </c>
      <c r="G238" s="62" t="s">
        <v>12</v>
      </c>
      <c r="H238" s="62" t="s">
        <v>32</v>
      </c>
    </row>
    <row r="239" spans="1:8" x14ac:dyDescent="0.25">
      <c r="A239" s="31" t="s">
        <v>124</v>
      </c>
      <c r="B239">
        <v>3000</v>
      </c>
      <c r="C239" s="64">
        <v>3151</v>
      </c>
      <c r="D239" s="65" t="s">
        <v>137</v>
      </c>
      <c r="E239" s="66">
        <v>11280</v>
      </c>
      <c r="F239" s="62">
        <v>14</v>
      </c>
      <c r="G239" s="62" t="s">
        <v>12</v>
      </c>
      <c r="H239" s="62" t="s">
        <v>32</v>
      </c>
    </row>
    <row r="240" spans="1:8" x14ac:dyDescent="0.25">
      <c r="A240" s="31" t="s">
        <v>124</v>
      </c>
      <c r="B240">
        <v>3000</v>
      </c>
      <c r="C240" s="64">
        <v>3161</v>
      </c>
      <c r="D240" s="65" t="s">
        <v>138</v>
      </c>
      <c r="E240" s="66">
        <v>387450</v>
      </c>
      <c r="F240" s="62">
        <v>14</v>
      </c>
      <c r="G240" s="62" t="s">
        <v>12</v>
      </c>
      <c r="H240" s="62" t="s">
        <v>32</v>
      </c>
    </row>
    <row r="241" spans="1:8" x14ac:dyDescent="0.25">
      <c r="A241" s="31" t="s">
        <v>124</v>
      </c>
      <c r="B241">
        <v>3000</v>
      </c>
      <c r="C241" s="64">
        <v>3211</v>
      </c>
      <c r="D241" s="65" t="s">
        <v>139</v>
      </c>
      <c r="E241" s="66">
        <v>297711.16800000001</v>
      </c>
      <c r="F241" s="62">
        <v>14</v>
      </c>
      <c r="G241" s="62" t="s">
        <v>12</v>
      </c>
      <c r="H241" s="62" t="s">
        <v>32</v>
      </c>
    </row>
    <row r="242" spans="1:8" x14ac:dyDescent="0.25">
      <c r="A242" s="31" t="s">
        <v>124</v>
      </c>
      <c r="B242">
        <v>3000</v>
      </c>
      <c r="C242" s="64">
        <v>3221</v>
      </c>
      <c r="D242" s="65" t="s">
        <v>80</v>
      </c>
      <c r="E242" s="66">
        <v>108000</v>
      </c>
      <c r="F242" s="62">
        <v>14</v>
      </c>
      <c r="G242" s="62" t="s">
        <v>12</v>
      </c>
      <c r="H242" s="62" t="s">
        <v>32</v>
      </c>
    </row>
    <row r="243" spans="1:8" x14ac:dyDescent="0.25">
      <c r="A243" s="31" t="s">
        <v>124</v>
      </c>
      <c r="B243">
        <v>3000</v>
      </c>
      <c r="C243" s="64">
        <v>3261</v>
      </c>
      <c r="D243" s="65" t="s">
        <v>140</v>
      </c>
      <c r="E243" s="66">
        <v>176400</v>
      </c>
      <c r="F243" s="62">
        <v>14</v>
      </c>
      <c r="G243" s="62" t="s">
        <v>12</v>
      </c>
      <c r="H243" s="62" t="s">
        <v>32</v>
      </c>
    </row>
    <row r="244" spans="1:8" ht="24" x14ac:dyDescent="0.25">
      <c r="A244" s="31" t="s">
        <v>124</v>
      </c>
      <c r="B244">
        <v>3000</v>
      </c>
      <c r="C244" s="64">
        <v>3361</v>
      </c>
      <c r="D244" s="65" t="s">
        <v>121</v>
      </c>
      <c r="E244" s="66">
        <v>108000</v>
      </c>
      <c r="F244" s="62">
        <v>14</v>
      </c>
      <c r="G244" s="62" t="s">
        <v>12</v>
      </c>
      <c r="H244" s="62" t="s">
        <v>32</v>
      </c>
    </row>
    <row r="245" spans="1:8" x14ac:dyDescent="0.25">
      <c r="A245" s="31" t="s">
        <v>124</v>
      </c>
      <c r="B245">
        <v>3000</v>
      </c>
      <c r="C245" s="64">
        <v>3381</v>
      </c>
      <c r="D245" s="65" t="s">
        <v>141</v>
      </c>
      <c r="E245" s="66">
        <v>399600</v>
      </c>
      <c r="F245" s="62">
        <v>14</v>
      </c>
      <c r="G245" s="62" t="s">
        <v>12</v>
      </c>
      <c r="H245" s="62" t="s">
        <v>32</v>
      </c>
    </row>
    <row r="246" spans="1:8" ht="24" x14ac:dyDescent="0.25">
      <c r="A246" s="31" t="s">
        <v>124</v>
      </c>
      <c r="B246">
        <v>3000</v>
      </c>
      <c r="C246" s="64">
        <v>3391</v>
      </c>
      <c r="D246" s="65" t="s">
        <v>103</v>
      </c>
      <c r="E246" s="66">
        <v>152373.11090000003</v>
      </c>
      <c r="F246" s="62">
        <v>14</v>
      </c>
      <c r="G246" s="62" t="s">
        <v>12</v>
      </c>
      <c r="H246" s="62" t="s">
        <v>32</v>
      </c>
    </row>
    <row r="247" spans="1:8" x14ac:dyDescent="0.25">
      <c r="A247" s="31" t="s">
        <v>124</v>
      </c>
      <c r="B247">
        <v>3000</v>
      </c>
      <c r="C247" s="64">
        <v>3441</v>
      </c>
      <c r="D247" s="65" t="s">
        <v>142</v>
      </c>
      <c r="E247" s="66">
        <v>145204.76250000001</v>
      </c>
      <c r="F247" s="62">
        <v>14</v>
      </c>
      <c r="G247" s="62" t="s">
        <v>12</v>
      </c>
      <c r="H247" s="62" t="s">
        <v>32</v>
      </c>
    </row>
    <row r="248" spans="1:8" x14ac:dyDescent="0.25">
      <c r="A248" s="31" t="s">
        <v>124</v>
      </c>
      <c r="B248">
        <v>3000</v>
      </c>
      <c r="C248" s="64">
        <v>3451</v>
      </c>
      <c r="D248" s="65" t="s">
        <v>143</v>
      </c>
      <c r="E248" s="66">
        <v>982233.07049999991</v>
      </c>
      <c r="F248" s="62">
        <v>14</v>
      </c>
      <c r="G248" s="62" t="s">
        <v>12</v>
      </c>
      <c r="H248" s="62" t="s">
        <v>32</v>
      </c>
    </row>
    <row r="249" spans="1:8" x14ac:dyDescent="0.25">
      <c r="A249" s="31" t="s">
        <v>124</v>
      </c>
      <c r="B249">
        <v>3000</v>
      </c>
      <c r="C249" s="64" t="s">
        <v>37</v>
      </c>
      <c r="D249" s="65" t="s">
        <v>38</v>
      </c>
      <c r="E249" s="66">
        <v>6936</v>
      </c>
      <c r="F249" s="62">
        <v>14</v>
      </c>
      <c r="G249" s="62" t="s">
        <v>12</v>
      </c>
      <c r="H249" s="62" t="s">
        <v>32</v>
      </c>
    </row>
    <row r="250" spans="1:8" x14ac:dyDescent="0.25">
      <c r="A250" s="31" t="s">
        <v>124</v>
      </c>
      <c r="B250">
        <v>3000</v>
      </c>
      <c r="C250" s="64">
        <v>3511</v>
      </c>
      <c r="D250" s="65" t="s">
        <v>83</v>
      </c>
      <c r="E250" s="66">
        <v>340733.59599999996</v>
      </c>
      <c r="F250" s="62">
        <v>14</v>
      </c>
      <c r="G250" s="62" t="s">
        <v>12</v>
      </c>
      <c r="H250" s="62" t="s">
        <v>32</v>
      </c>
    </row>
    <row r="251" spans="1:8" ht="36" x14ac:dyDescent="0.25">
      <c r="A251" s="31" t="s">
        <v>124</v>
      </c>
      <c r="B251">
        <v>3000</v>
      </c>
      <c r="C251" s="64">
        <v>3521</v>
      </c>
      <c r="D251" s="65" t="s">
        <v>144</v>
      </c>
      <c r="E251" s="66">
        <v>14803.487999999999</v>
      </c>
      <c r="F251" s="62">
        <v>14</v>
      </c>
      <c r="G251" s="62" t="s">
        <v>12</v>
      </c>
      <c r="H251" s="62" t="s">
        <v>32</v>
      </c>
    </row>
    <row r="252" spans="1:8" ht="24" x14ac:dyDescent="0.25">
      <c r="A252" s="31" t="s">
        <v>124</v>
      </c>
      <c r="B252">
        <v>3000</v>
      </c>
      <c r="C252" s="64">
        <v>3551</v>
      </c>
      <c r="D252" s="65" t="s">
        <v>145</v>
      </c>
      <c r="E252" s="66">
        <v>2132500</v>
      </c>
      <c r="F252" s="62">
        <v>14</v>
      </c>
      <c r="G252" s="62" t="s">
        <v>12</v>
      </c>
      <c r="H252" s="62" t="s">
        <v>32</v>
      </c>
    </row>
    <row r="253" spans="1:8" ht="24" x14ac:dyDescent="0.25">
      <c r="A253" s="31" t="s">
        <v>124</v>
      </c>
      <c r="B253">
        <v>3000</v>
      </c>
      <c r="C253" s="64">
        <v>3571</v>
      </c>
      <c r="D253" s="65" t="s">
        <v>146</v>
      </c>
      <c r="E253" s="66">
        <v>120689.352</v>
      </c>
      <c r="F253" s="62">
        <v>14</v>
      </c>
      <c r="G253" s="62" t="s">
        <v>12</v>
      </c>
      <c r="H253" s="62" t="s">
        <v>32</v>
      </c>
    </row>
    <row r="254" spans="1:8" x14ac:dyDescent="0.25">
      <c r="A254" s="31" t="s">
        <v>124</v>
      </c>
      <c r="B254">
        <v>3000</v>
      </c>
      <c r="C254" s="64">
        <v>3581</v>
      </c>
      <c r="D254" s="65" t="s">
        <v>147</v>
      </c>
      <c r="E254" s="66">
        <v>125424</v>
      </c>
      <c r="F254" s="62">
        <v>14</v>
      </c>
      <c r="G254" s="62" t="s">
        <v>12</v>
      </c>
      <c r="H254" s="62" t="s">
        <v>32</v>
      </c>
    </row>
    <row r="255" spans="1:8" x14ac:dyDescent="0.25">
      <c r="A255" s="31" t="s">
        <v>124</v>
      </c>
      <c r="B255">
        <v>3000</v>
      </c>
      <c r="C255" s="64">
        <v>3591</v>
      </c>
      <c r="D255" s="65" t="s">
        <v>148</v>
      </c>
      <c r="E255" s="66">
        <v>63281.399999999987</v>
      </c>
      <c r="F255" s="62">
        <v>14</v>
      </c>
      <c r="G255" s="62" t="s">
        <v>12</v>
      </c>
      <c r="H255" s="62" t="s">
        <v>32</v>
      </c>
    </row>
    <row r="256" spans="1:8" ht="24" x14ac:dyDescent="0.25">
      <c r="A256" s="31" t="s">
        <v>124</v>
      </c>
      <c r="B256">
        <v>3000</v>
      </c>
      <c r="C256" s="64">
        <v>3751</v>
      </c>
      <c r="D256" s="65" t="s">
        <v>42</v>
      </c>
      <c r="E256" s="66">
        <v>6900</v>
      </c>
      <c r="F256" s="62">
        <v>14</v>
      </c>
      <c r="G256" s="62" t="s">
        <v>12</v>
      </c>
      <c r="H256" s="62" t="s">
        <v>32</v>
      </c>
    </row>
    <row r="257" spans="1:8" x14ac:dyDescent="0.25">
      <c r="A257" s="31" t="s">
        <v>124</v>
      </c>
      <c r="B257">
        <v>3000</v>
      </c>
      <c r="C257" s="64">
        <v>3791</v>
      </c>
      <c r="D257" s="65" t="s">
        <v>43</v>
      </c>
      <c r="E257" s="66">
        <v>3840</v>
      </c>
      <c r="F257" s="62">
        <v>14</v>
      </c>
      <c r="G257" s="62" t="s">
        <v>12</v>
      </c>
      <c r="H257" s="62" t="s">
        <v>32</v>
      </c>
    </row>
    <row r="258" spans="1:8" x14ac:dyDescent="0.25">
      <c r="A258" s="31" t="s">
        <v>124</v>
      </c>
      <c r="B258">
        <v>3000</v>
      </c>
      <c r="C258" s="64">
        <v>3921</v>
      </c>
      <c r="D258" s="65" t="s">
        <v>69</v>
      </c>
      <c r="E258" s="66">
        <v>78000</v>
      </c>
      <c r="F258" s="62">
        <v>14</v>
      </c>
      <c r="G258" s="62" t="s">
        <v>12</v>
      </c>
      <c r="H258" s="62" t="s">
        <v>32</v>
      </c>
    </row>
    <row r="259" spans="1:8" x14ac:dyDescent="0.25">
      <c r="A259" s="31" t="s">
        <v>124</v>
      </c>
      <c r="B259">
        <v>3000</v>
      </c>
      <c r="C259" s="64">
        <v>3921</v>
      </c>
      <c r="D259" s="65" t="s">
        <v>69</v>
      </c>
      <c r="E259" s="66">
        <v>206400</v>
      </c>
      <c r="F259" s="62">
        <v>14</v>
      </c>
      <c r="G259" s="62" t="s">
        <v>12</v>
      </c>
      <c r="H259" s="62" t="s">
        <v>32</v>
      </c>
    </row>
    <row r="260" spans="1:8" x14ac:dyDescent="0.25">
      <c r="A260" s="31" t="s">
        <v>149</v>
      </c>
      <c r="C260" s="63" t="s">
        <v>150</v>
      </c>
      <c r="D260" s="56" t="s">
        <v>149</v>
      </c>
      <c r="E260" s="57">
        <f>SUM(E261:E288)</f>
        <v>7986529.8706964245</v>
      </c>
      <c r="F260" s="55"/>
      <c r="G260" s="55"/>
      <c r="H260" s="58"/>
    </row>
    <row r="261" spans="1:8" x14ac:dyDescent="0.25">
      <c r="A261" s="31" t="s">
        <v>149</v>
      </c>
      <c r="B261">
        <v>1000</v>
      </c>
      <c r="C261" s="64" t="s">
        <v>47</v>
      </c>
      <c r="D261" s="65" t="s">
        <v>16</v>
      </c>
      <c r="E261" s="66">
        <v>1914203.9319999998</v>
      </c>
      <c r="F261" s="62">
        <v>14</v>
      </c>
      <c r="G261" s="62" t="s">
        <v>12</v>
      </c>
      <c r="H261" s="62" t="s">
        <v>17</v>
      </c>
    </row>
    <row r="262" spans="1:8" x14ac:dyDescent="0.25">
      <c r="A262" s="31" t="s">
        <v>149</v>
      </c>
      <c r="B262">
        <v>1000</v>
      </c>
      <c r="C262" s="64" t="s">
        <v>18</v>
      </c>
      <c r="D262" s="65" t="s">
        <v>19</v>
      </c>
      <c r="E262" s="66">
        <v>135060.52823120001</v>
      </c>
      <c r="F262" s="62">
        <v>14</v>
      </c>
      <c r="G262" s="62" t="s">
        <v>12</v>
      </c>
      <c r="H262" s="62" t="s">
        <v>17</v>
      </c>
    </row>
    <row r="263" spans="1:8" x14ac:dyDescent="0.25">
      <c r="A263" s="31" t="s">
        <v>149</v>
      </c>
      <c r="B263">
        <v>1000</v>
      </c>
      <c r="C263" s="64" t="s">
        <v>20</v>
      </c>
      <c r="D263" s="65" t="s">
        <v>21</v>
      </c>
      <c r="E263" s="66">
        <v>261776.83999999997</v>
      </c>
      <c r="F263" s="62">
        <v>14</v>
      </c>
      <c r="G263" s="62" t="s">
        <v>12</v>
      </c>
      <c r="H263" s="62" t="s">
        <v>17</v>
      </c>
    </row>
    <row r="264" spans="1:8" x14ac:dyDescent="0.25">
      <c r="A264" s="31" t="s">
        <v>149</v>
      </c>
      <c r="B264">
        <v>1000</v>
      </c>
      <c r="C264" s="64" t="s">
        <v>22</v>
      </c>
      <c r="D264" s="65" t="s">
        <v>23</v>
      </c>
      <c r="E264" s="66">
        <v>12149</v>
      </c>
      <c r="F264" s="62">
        <v>14</v>
      </c>
      <c r="G264" s="62" t="s">
        <v>12</v>
      </c>
      <c r="H264" s="62" t="s">
        <v>17</v>
      </c>
    </row>
    <row r="265" spans="1:8" x14ac:dyDescent="0.25">
      <c r="A265" s="31" t="s">
        <v>149</v>
      </c>
      <c r="B265">
        <v>1000</v>
      </c>
      <c r="C265" s="64" t="s">
        <v>24</v>
      </c>
      <c r="D265" s="65" t="s">
        <v>25</v>
      </c>
      <c r="E265" s="66">
        <v>464988.34176522528</v>
      </c>
      <c r="F265" s="62">
        <v>14</v>
      </c>
      <c r="G265" s="62" t="s">
        <v>12</v>
      </c>
      <c r="H265" s="62" t="s">
        <v>17</v>
      </c>
    </row>
    <row r="266" spans="1:8" ht="24" x14ac:dyDescent="0.25">
      <c r="A266" s="31" t="s">
        <v>149</v>
      </c>
      <c r="B266">
        <v>1000</v>
      </c>
      <c r="C266" s="64" t="s">
        <v>26</v>
      </c>
      <c r="D266" s="65" t="s">
        <v>27</v>
      </c>
      <c r="E266" s="66">
        <v>481159.60410000006</v>
      </c>
      <c r="F266" s="62">
        <v>14</v>
      </c>
      <c r="G266" s="62" t="s">
        <v>12</v>
      </c>
      <c r="H266" s="62" t="s">
        <v>17</v>
      </c>
    </row>
    <row r="267" spans="1:8" x14ac:dyDescent="0.25">
      <c r="A267" s="31" t="s">
        <v>149</v>
      </c>
      <c r="B267">
        <v>1000</v>
      </c>
      <c r="C267" s="64" t="s">
        <v>28</v>
      </c>
      <c r="D267" s="65" t="s">
        <v>29</v>
      </c>
      <c r="E267" s="66">
        <v>87008.10560000001</v>
      </c>
      <c r="F267" s="62">
        <v>14</v>
      </c>
      <c r="G267" s="62" t="s">
        <v>12</v>
      </c>
      <c r="H267" s="62" t="s">
        <v>17</v>
      </c>
    </row>
    <row r="268" spans="1:8" x14ac:dyDescent="0.25">
      <c r="A268" s="31" t="s">
        <v>149</v>
      </c>
      <c r="B268">
        <v>2000</v>
      </c>
      <c r="C268" s="64" t="s">
        <v>30</v>
      </c>
      <c r="D268" s="65" t="s">
        <v>31</v>
      </c>
      <c r="E268" s="66">
        <v>3561.349999999999</v>
      </c>
      <c r="F268" s="62">
        <v>14</v>
      </c>
      <c r="G268" s="62" t="s">
        <v>12</v>
      </c>
      <c r="H268" s="62" t="s">
        <v>32</v>
      </c>
    </row>
    <row r="269" spans="1:8" x14ac:dyDescent="0.25">
      <c r="A269" s="31" t="s">
        <v>149</v>
      </c>
      <c r="B269">
        <v>2000</v>
      </c>
      <c r="C269" s="64" t="s">
        <v>33</v>
      </c>
      <c r="D269" s="65" t="s">
        <v>34</v>
      </c>
      <c r="E269" s="66">
        <v>8591.369999999999</v>
      </c>
      <c r="F269" s="62">
        <v>14</v>
      </c>
      <c r="G269" s="62" t="s">
        <v>12</v>
      </c>
      <c r="H269" s="62" t="s">
        <v>32</v>
      </c>
    </row>
    <row r="270" spans="1:8" x14ac:dyDescent="0.25">
      <c r="A270" s="31" t="s">
        <v>149</v>
      </c>
      <c r="B270">
        <v>2000</v>
      </c>
      <c r="C270" s="64" t="s">
        <v>35</v>
      </c>
      <c r="D270" s="65" t="s">
        <v>36</v>
      </c>
      <c r="E270" s="66">
        <v>486348.3519999999</v>
      </c>
      <c r="F270" s="62">
        <v>14</v>
      </c>
      <c r="G270" s="62" t="s">
        <v>12</v>
      </c>
      <c r="H270" s="62" t="s">
        <v>32</v>
      </c>
    </row>
    <row r="271" spans="1:8" ht="24" x14ac:dyDescent="0.25">
      <c r="A271" s="31" t="s">
        <v>149</v>
      </c>
      <c r="B271">
        <v>2000</v>
      </c>
      <c r="C271" s="64" t="s">
        <v>151</v>
      </c>
      <c r="D271" s="65" t="s">
        <v>152</v>
      </c>
      <c r="E271" s="66">
        <v>428420.74</v>
      </c>
      <c r="F271" s="62">
        <v>14</v>
      </c>
      <c r="G271" s="62" t="s">
        <v>12</v>
      </c>
      <c r="H271" s="62" t="s">
        <v>32</v>
      </c>
    </row>
    <row r="272" spans="1:8" x14ac:dyDescent="0.25">
      <c r="A272" s="31" t="s">
        <v>149</v>
      </c>
      <c r="B272">
        <v>2000</v>
      </c>
      <c r="C272" s="64" t="s">
        <v>53</v>
      </c>
      <c r="D272" s="65" t="s">
        <v>54</v>
      </c>
      <c r="E272" s="66">
        <v>13561.8</v>
      </c>
      <c r="F272" s="62">
        <v>14</v>
      </c>
      <c r="G272" s="62" t="s">
        <v>12</v>
      </c>
      <c r="H272" s="62" t="s">
        <v>32</v>
      </c>
    </row>
    <row r="273" spans="1:8" x14ac:dyDescent="0.25">
      <c r="A273" s="31" t="s">
        <v>149</v>
      </c>
      <c r="B273">
        <v>2000</v>
      </c>
      <c r="C273" s="64" t="s">
        <v>126</v>
      </c>
      <c r="D273" s="65" t="s">
        <v>127</v>
      </c>
      <c r="E273" s="66">
        <v>4403.7649999999994</v>
      </c>
      <c r="F273" s="62">
        <v>14</v>
      </c>
      <c r="G273" s="62" t="s">
        <v>12</v>
      </c>
      <c r="H273" s="62" t="s">
        <v>32</v>
      </c>
    </row>
    <row r="274" spans="1:8" x14ac:dyDescent="0.25">
      <c r="A274" s="31" t="s">
        <v>149</v>
      </c>
      <c r="B274">
        <v>2000</v>
      </c>
      <c r="C274" s="64" t="s">
        <v>128</v>
      </c>
      <c r="D274" s="65" t="s">
        <v>129</v>
      </c>
      <c r="E274" s="66">
        <v>636.17999999999995</v>
      </c>
      <c r="F274" s="62">
        <v>14</v>
      </c>
      <c r="G274" s="62" t="s">
        <v>12</v>
      </c>
      <c r="H274" s="62" t="s">
        <v>32</v>
      </c>
    </row>
    <row r="275" spans="1:8" x14ac:dyDescent="0.25">
      <c r="A275" s="31" t="s">
        <v>149</v>
      </c>
      <c r="B275">
        <v>2000</v>
      </c>
      <c r="C275" s="64" t="s">
        <v>90</v>
      </c>
      <c r="D275" s="65" t="s">
        <v>91</v>
      </c>
      <c r="E275" s="66">
        <v>44.000000000000007</v>
      </c>
      <c r="F275" s="62">
        <v>14</v>
      </c>
      <c r="G275" s="62" t="s">
        <v>12</v>
      </c>
      <c r="H275" s="62" t="s">
        <v>32</v>
      </c>
    </row>
    <row r="276" spans="1:8" x14ac:dyDescent="0.25">
      <c r="A276" s="31" t="s">
        <v>149</v>
      </c>
      <c r="B276">
        <v>2000</v>
      </c>
      <c r="C276" s="64" t="s">
        <v>92</v>
      </c>
      <c r="D276" s="65" t="s">
        <v>93</v>
      </c>
      <c r="E276" s="66">
        <v>11.891</v>
      </c>
      <c r="F276" s="62">
        <v>14</v>
      </c>
      <c r="G276" s="62" t="s">
        <v>12</v>
      </c>
      <c r="H276" s="62" t="s">
        <v>32</v>
      </c>
    </row>
    <row r="277" spans="1:8" x14ac:dyDescent="0.25">
      <c r="A277" s="31" t="s">
        <v>149</v>
      </c>
      <c r="B277">
        <v>2000</v>
      </c>
      <c r="C277" s="64" t="s">
        <v>153</v>
      </c>
      <c r="D277" s="65" t="s">
        <v>154</v>
      </c>
      <c r="E277" s="66">
        <v>1252.08</v>
      </c>
      <c r="F277" s="62">
        <v>14</v>
      </c>
      <c r="G277" s="62" t="s">
        <v>12</v>
      </c>
      <c r="H277" s="62" t="s">
        <v>32</v>
      </c>
    </row>
    <row r="278" spans="1:8" x14ac:dyDescent="0.25">
      <c r="A278" s="31" t="s">
        <v>149</v>
      </c>
      <c r="B278">
        <v>2000</v>
      </c>
      <c r="C278" s="64" t="s">
        <v>75</v>
      </c>
      <c r="D278" s="65" t="s">
        <v>76</v>
      </c>
      <c r="E278" s="66">
        <v>3240.5690000000004</v>
      </c>
      <c r="F278" s="62">
        <v>14</v>
      </c>
      <c r="G278" s="62" t="s">
        <v>12</v>
      </c>
      <c r="H278" s="62" t="s">
        <v>32</v>
      </c>
    </row>
    <row r="279" spans="1:8" ht="24" x14ac:dyDescent="0.25">
      <c r="A279" s="31" t="s">
        <v>149</v>
      </c>
      <c r="B279">
        <v>2000</v>
      </c>
      <c r="C279" s="64" t="s">
        <v>119</v>
      </c>
      <c r="D279" s="65" t="s">
        <v>120</v>
      </c>
      <c r="E279" s="66">
        <v>252241.05800000002</v>
      </c>
      <c r="F279" s="62">
        <v>14</v>
      </c>
      <c r="G279" s="62" t="s">
        <v>12</v>
      </c>
      <c r="H279" s="62" t="s">
        <v>32</v>
      </c>
    </row>
    <row r="280" spans="1:8" x14ac:dyDescent="0.25">
      <c r="A280" s="31" t="s">
        <v>149</v>
      </c>
      <c r="B280">
        <v>3000</v>
      </c>
      <c r="C280" s="64">
        <v>3141</v>
      </c>
      <c r="D280" s="65" t="s">
        <v>116</v>
      </c>
      <c r="E280" s="66">
        <v>294000</v>
      </c>
      <c r="F280" s="62">
        <v>14</v>
      </c>
      <c r="G280" s="62" t="s">
        <v>12</v>
      </c>
      <c r="H280" s="62" t="s">
        <v>32</v>
      </c>
    </row>
    <row r="281" spans="1:8" x14ac:dyDescent="0.25">
      <c r="A281" s="31" t="s">
        <v>149</v>
      </c>
      <c r="B281">
        <v>3000</v>
      </c>
      <c r="C281" s="64">
        <v>3161</v>
      </c>
      <c r="D281" s="65" t="s">
        <v>138</v>
      </c>
      <c r="E281" s="66">
        <v>648000</v>
      </c>
      <c r="F281" s="62">
        <v>14</v>
      </c>
      <c r="G281" s="62" t="s">
        <v>12</v>
      </c>
      <c r="H281" s="62" t="s">
        <v>32</v>
      </c>
    </row>
    <row r="282" spans="1:8" x14ac:dyDescent="0.25">
      <c r="A282" s="31" t="s">
        <v>149</v>
      </c>
      <c r="B282">
        <v>3000</v>
      </c>
      <c r="C282" s="64">
        <v>3271</v>
      </c>
      <c r="D282" s="65" t="s">
        <v>155</v>
      </c>
      <c r="E282" s="66">
        <v>854206.58700000006</v>
      </c>
      <c r="F282" s="62">
        <v>14</v>
      </c>
      <c r="G282" s="62" t="s">
        <v>12</v>
      </c>
      <c r="H282" s="62" t="s">
        <v>32</v>
      </c>
    </row>
    <row r="283" spans="1:8" ht="24" x14ac:dyDescent="0.25">
      <c r="A283" s="31" t="s">
        <v>149</v>
      </c>
      <c r="B283">
        <v>3000</v>
      </c>
      <c r="C283" s="64">
        <v>3751</v>
      </c>
      <c r="D283" s="65" t="s">
        <v>42</v>
      </c>
      <c r="E283" s="66">
        <v>10000</v>
      </c>
      <c r="F283" s="62">
        <v>14</v>
      </c>
      <c r="G283" s="62" t="s">
        <v>12</v>
      </c>
      <c r="H283" s="62" t="s">
        <v>32</v>
      </c>
    </row>
    <row r="284" spans="1:8" x14ac:dyDescent="0.25">
      <c r="A284" s="31" t="s">
        <v>149</v>
      </c>
      <c r="B284">
        <v>3000</v>
      </c>
      <c r="C284" s="64">
        <v>3791</v>
      </c>
      <c r="D284" s="65" t="s">
        <v>43</v>
      </c>
      <c r="E284" s="66">
        <v>11200</v>
      </c>
      <c r="F284" s="62">
        <v>14</v>
      </c>
      <c r="G284" s="62" t="s">
        <v>12</v>
      </c>
      <c r="H284" s="62" t="s">
        <v>32</v>
      </c>
    </row>
    <row r="285" spans="1:8" x14ac:dyDescent="0.25">
      <c r="A285" s="31" t="s">
        <v>149</v>
      </c>
      <c r="B285">
        <v>5000</v>
      </c>
      <c r="C285" s="64">
        <v>5151</v>
      </c>
      <c r="D285" s="65" t="s">
        <v>156</v>
      </c>
      <c r="E285" s="66">
        <v>1428608.577</v>
      </c>
      <c r="F285" s="62">
        <v>14</v>
      </c>
      <c r="G285" s="62" t="s">
        <v>12</v>
      </c>
      <c r="H285" s="62" t="s">
        <v>87</v>
      </c>
    </row>
    <row r="286" spans="1:8" x14ac:dyDescent="0.25">
      <c r="A286" s="31" t="s">
        <v>149</v>
      </c>
      <c r="B286">
        <v>5000</v>
      </c>
      <c r="C286" s="64">
        <v>5231</v>
      </c>
      <c r="D286" s="65" t="s">
        <v>85</v>
      </c>
      <c r="E286" s="66">
        <v>22535.200000000001</v>
      </c>
      <c r="F286" s="62">
        <v>14</v>
      </c>
      <c r="G286" s="62" t="s">
        <v>12</v>
      </c>
      <c r="H286" s="62" t="s">
        <v>50</v>
      </c>
    </row>
    <row r="287" spans="1:8" ht="24" x14ac:dyDescent="0.25">
      <c r="A287" s="31" t="s">
        <v>149</v>
      </c>
      <c r="B287">
        <v>5000</v>
      </c>
      <c r="C287" s="64">
        <v>5641</v>
      </c>
      <c r="D287" s="65" t="s">
        <v>70</v>
      </c>
      <c r="E287" s="66">
        <v>12320</v>
      </c>
      <c r="F287" s="62">
        <v>14</v>
      </c>
      <c r="G287" s="62" t="s">
        <v>12</v>
      </c>
      <c r="H287" s="62" t="s">
        <v>50</v>
      </c>
    </row>
    <row r="288" spans="1:8" x14ac:dyDescent="0.25">
      <c r="A288" s="31" t="s">
        <v>149</v>
      </c>
      <c r="B288">
        <v>5000</v>
      </c>
      <c r="C288" s="59">
        <v>5911</v>
      </c>
      <c r="D288" s="60" t="s">
        <v>157</v>
      </c>
      <c r="E288" s="66">
        <v>147000</v>
      </c>
      <c r="F288" s="62">
        <v>14</v>
      </c>
      <c r="G288" s="62" t="s">
        <v>12</v>
      </c>
      <c r="H288" s="62" t="s">
        <v>50</v>
      </c>
    </row>
    <row r="289" spans="1:8" x14ac:dyDescent="0.25">
      <c r="A289" s="31" t="s">
        <v>158</v>
      </c>
      <c r="C289" s="63" t="s">
        <v>159</v>
      </c>
      <c r="D289" s="56" t="s">
        <v>158</v>
      </c>
      <c r="E289" s="57">
        <f>SUM(E290:E307)</f>
        <v>3925438.1587659176</v>
      </c>
      <c r="F289" s="55"/>
      <c r="G289" s="55"/>
      <c r="H289" s="58"/>
    </row>
    <row r="290" spans="1:8" x14ac:dyDescent="0.25">
      <c r="A290" s="31" t="s">
        <v>158</v>
      </c>
      <c r="B290">
        <v>1000</v>
      </c>
      <c r="C290" s="59" t="s">
        <v>47</v>
      </c>
      <c r="D290" s="60" t="s">
        <v>16</v>
      </c>
      <c r="E290" s="66">
        <v>898824.47200000007</v>
      </c>
      <c r="F290" s="62">
        <v>14</v>
      </c>
      <c r="G290" s="62" t="s">
        <v>12</v>
      </c>
      <c r="H290" s="62" t="s">
        <v>17</v>
      </c>
    </row>
    <row r="291" spans="1:8" x14ac:dyDescent="0.25">
      <c r="A291" s="31" t="s">
        <v>158</v>
      </c>
      <c r="B291">
        <v>1000</v>
      </c>
      <c r="C291" s="59" t="s">
        <v>18</v>
      </c>
      <c r="D291" s="60" t="s">
        <v>19</v>
      </c>
      <c r="E291" s="66">
        <v>47026.732895999994</v>
      </c>
      <c r="F291" s="62">
        <v>14</v>
      </c>
      <c r="G291" s="62" t="s">
        <v>12</v>
      </c>
      <c r="H291" s="62" t="s">
        <v>17</v>
      </c>
    </row>
    <row r="292" spans="1:8" x14ac:dyDescent="0.25">
      <c r="A292" s="31" t="s">
        <v>158</v>
      </c>
      <c r="B292">
        <v>1000</v>
      </c>
      <c r="C292" s="59" t="s">
        <v>20</v>
      </c>
      <c r="D292" s="60" t="s">
        <v>21</v>
      </c>
      <c r="E292" s="66">
        <v>123126.64</v>
      </c>
      <c r="F292" s="62">
        <v>14</v>
      </c>
      <c r="G292" s="62" t="s">
        <v>12</v>
      </c>
      <c r="H292" s="62" t="s">
        <v>17</v>
      </c>
    </row>
    <row r="293" spans="1:8" x14ac:dyDescent="0.25">
      <c r="A293" s="31" t="s">
        <v>158</v>
      </c>
      <c r="B293">
        <v>1000</v>
      </c>
      <c r="C293" s="59" t="s">
        <v>24</v>
      </c>
      <c r="D293" s="60" t="s">
        <v>25</v>
      </c>
      <c r="E293" s="66">
        <v>219973.79946991807</v>
      </c>
      <c r="F293" s="62">
        <v>14</v>
      </c>
      <c r="G293" s="62" t="s">
        <v>12</v>
      </c>
      <c r="H293" s="62" t="s">
        <v>17</v>
      </c>
    </row>
    <row r="294" spans="1:8" ht="24.75" x14ac:dyDescent="0.25">
      <c r="A294" s="31" t="s">
        <v>158</v>
      </c>
      <c r="B294">
        <v>1000</v>
      </c>
      <c r="C294" s="59" t="s">
        <v>26</v>
      </c>
      <c r="D294" s="60" t="s">
        <v>27</v>
      </c>
      <c r="E294" s="66">
        <v>131684.38160000002</v>
      </c>
      <c r="F294" s="62">
        <v>14</v>
      </c>
      <c r="G294" s="62" t="s">
        <v>12</v>
      </c>
      <c r="H294" s="62" t="s">
        <v>17</v>
      </c>
    </row>
    <row r="295" spans="1:8" x14ac:dyDescent="0.25">
      <c r="A295" s="31" t="s">
        <v>158</v>
      </c>
      <c r="B295">
        <v>1000</v>
      </c>
      <c r="C295" s="59" t="s">
        <v>28</v>
      </c>
      <c r="D295" s="60" t="s">
        <v>29</v>
      </c>
      <c r="E295" s="66">
        <v>20078.676800000001</v>
      </c>
      <c r="F295" s="62">
        <v>14</v>
      </c>
      <c r="G295" s="62" t="s">
        <v>12</v>
      </c>
      <c r="H295" s="62" t="s">
        <v>17</v>
      </c>
    </row>
    <row r="296" spans="1:8" x14ac:dyDescent="0.25">
      <c r="A296" s="31" t="s">
        <v>158</v>
      </c>
      <c r="B296">
        <v>1000</v>
      </c>
      <c r="C296" s="59">
        <v>1213</v>
      </c>
      <c r="D296" s="60" t="s">
        <v>160</v>
      </c>
      <c r="E296" s="61">
        <v>306000</v>
      </c>
      <c r="F296" s="62">
        <v>14</v>
      </c>
      <c r="G296" s="62" t="s">
        <v>12</v>
      </c>
      <c r="H296" s="62" t="s">
        <v>17</v>
      </c>
    </row>
    <row r="297" spans="1:8" x14ac:dyDescent="0.25">
      <c r="A297" s="31" t="s">
        <v>158</v>
      </c>
      <c r="B297">
        <v>2000</v>
      </c>
      <c r="C297" s="59" t="s">
        <v>30</v>
      </c>
      <c r="D297" s="60" t="s">
        <v>31</v>
      </c>
      <c r="E297" s="61">
        <v>349754.973</v>
      </c>
      <c r="F297" s="62">
        <v>14</v>
      </c>
      <c r="G297" s="62" t="s">
        <v>12</v>
      </c>
      <c r="H297" s="62" t="s">
        <v>32</v>
      </c>
    </row>
    <row r="298" spans="1:8" x14ac:dyDescent="0.25">
      <c r="A298" s="31" t="s">
        <v>158</v>
      </c>
      <c r="B298">
        <v>2000</v>
      </c>
      <c r="C298" s="59" t="s">
        <v>33</v>
      </c>
      <c r="D298" s="60" t="s">
        <v>34</v>
      </c>
      <c r="E298" s="61">
        <v>189.2</v>
      </c>
      <c r="F298" s="62">
        <v>14</v>
      </c>
      <c r="G298" s="62" t="s">
        <v>12</v>
      </c>
      <c r="H298" s="62" t="s">
        <v>32</v>
      </c>
    </row>
    <row r="299" spans="1:8" x14ac:dyDescent="0.25">
      <c r="A299" s="31" t="s">
        <v>158</v>
      </c>
      <c r="B299">
        <v>2000</v>
      </c>
      <c r="C299" s="59" t="s">
        <v>53</v>
      </c>
      <c r="D299" s="60" t="s">
        <v>54</v>
      </c>
      <c r="E299" s="61">
        <v>594</v>
      </c>
      <c r="F299" s="62">
        <v>14</v>
      </c>
      <c r="G299" s="62" t="s">
        <v>12</v>
      </c>
      <c r="H299" s="62" t="s">
        <v>32</v>
      </c>
    </row>
    <row r="300" spans="1:8" ht="24.75" x14ac:dyDescent="0.25">
      <c r="A300" s="31" t="s">
        <v>158</v>
      </c>
      <c r="B300">
        <v>2000</v>
      </c>
      <c r="C300" s="59">
        <v>2212</v>
      </c>
      <c r="D300" s="60" t="s">
        <v>40</v>
      </c>
      <c r="E300" s="61">
        <v>91800</v>
      </c>
      <c r="F300" s="62">
        <v>14</v>
      </c>
      <c r="G300" s="62" t="s">
        <v>12</v>
      </c>
      <c r="H300" s="62" t="s">
        <v>32</v>
      </c>
    </row>
    <row r="301" spans="1:8" x14ac:dyDescent="0.25">
      <c r="A301" s="31" t="s">
        <v>158</v>
      </c>
      <c r="B301">
        <v>2000</v>
      </c>
      <c r="C301" s="59" t="s">
        <v>114</v>
      </c>
      <c r="D301" s="60" t="s">
        <v>115</v>
      </c>
      <c r="E301" s="61">
        <v>430853.25</v>
      </c>
      <c r="F301" s="62">
        <v>14</v>
      </c>
      <c r="G301" s="62" t="s">
        <v>12</v>
      </c>
      <c r="H301" s="62" t="s">
        <v>32</v>
      </c>
    </row>
    <row r="302" spans="1:8" x14ac:dyDescent="0.25">
      <c r="A302" s="31" t="s">
        <v>158</v>
      </c>
      <c r="B302">
        <v>3000</v>
      </c>
      <c r="C302" s="59">
        <v>3221</v>
      </c>
      <c r="D302" s="60" t="s">
        <v>80</v>
      </c>
      <c r="E302" s="61">
        <v>15000</v>
      </c>
      <c r="F302" s="62">
        <v>14</v>
      </c>
      <c r="G302" s="62" t="s">
        <v>12</v>
      </c>
      <c r="H302" s="62" t="s">
        <v>32</v>
      </c>
    </row>
    <row r="303" spans="1:8" x14ac:dyDescent="0.25">
      <c r="A303" s="31" t="s">
        <v>158</v>
      </c>
      <c r="B303">
        <v>3000</v>
      </c>
      <c r="C303" s="59">
        <v>3341</v>
      </c>
      <c r="D303" s="60" t="s">
        <v>161</v>
      </c>
      <c r="E303" s="61">
        <v>900000</v>
      </c>
      <c r="F303" s="62">
        <v>14</v>
      </c>
      <c r="G303" s="62" t="s">
        <v>12</v>
      </c>
      <c r="H303" s="62" t="s">
        <v>32</v>
      </c>
    </row>
    <row r="304" spans="1:8" ht="24.75" x14ac:dyDescent="0.25">
      <c r="A304" s="31" t="s">
        <v>158</v>
      </c>
      <c r="B304">
        <v>3000</v>
      </c>
      <c r="C304" s="59">
        <v>3751</v>
      </c>
      <c r="D304" s="60" t="s">
        <v>42</v>
      </c>
      <c r="E304" s="61">
        <v>7000</v>
      </c>
      <c r="F304" s="62">
        <v>14</v>
      </c>
      <c r="G304" s="62" t="s">
        <v>12</v>
      </c>
      <c r="H304" s="62" t="s">
        <v>32</v>
      </c>
    </row>
    <row r="305" spans="1:8" x14ac:dyDescent="0.25">
      <c r="A305" s="31" t="s">
        <v>158</v>
      </c>
      <c r="B305">
        <v>3000</v>
      </c>
      <c r="C305" s="59">
        <v>3791</v>
      </c>
      <c r="D305" s="60" t="s">
        <v>43</v>
      </c>
      <c r="E305" s="61">
        <v>2000</v>
      </c>
      <c r="F305" s="62">
        <v>14</v>
      </c>
      <c r="G305" s="62" t="s">
        <v>12</v>
      </c>
      <c r="H305" s="62" t="s">
        <v>32</v>
      </c>
    </row>
    <row r="306" spans="1:8" x14ac:dyDescent="0.25">
      <c r="A306" s="31" t="s">
        <v>158</v>
      </c>
      <c r="B306">
        <v>3000</v>
      </c>
      <c r="C306" s="59">
        <v>3821</v>
      </c>
      <c r="D306" s="60" t="s">
        <v>60</v>
      </c>
      <c r="E306" s="61">
        <v>378122.033</v>
      </c>
      <c r="F306" s="62">
        <v>14</v>
      </c>
      <c r="G306" s="62" t="s">
        <v>12</v>
      </c>
      <c r="H306" s="62" t="s">
        <v>32</v>
      </c>
    </row>
    <row r="307" spans="1:8" x14ac:dyDescent="0.25">
      <c r="A307" s="31" t="s">
        <v>158</v>
      </c>
      <c r="B307">
        <v>5000</v>
      </c>
      <c r="C307" s="59">
        <v>5111</v>
      </c>
      <c r="D307" s="60" t="s">
        <v>49</v>
      </c>
      <c r="E307" s="61">
        <v>3410</v>
      </c>
      <c r="F307" s="62">
        <v>14</v>
      </c>
      <c r="G307" s="62" t="s">
        <v>12</v>
      </c>
      <c r="H307" s="62" t="s">
        <v>50</v>
      </c>
    </row>
    <row r="308" spans="1:8" x14ac:dyDescent="0.25">
      <c r="A308" s="31" t="s">
        <v>162</v>
      </c>
      <c r="C308" s="63" t="s">
        <v>163</v>
      </c>
      <c r="D308" s="56" t="s">
        <v>162</v>
      </c>
      <c r="E308" s="57">
        <f>SUM(E309:E335)</f>
        <v>13997754.961593643</v>
      </c>
      <c r="F308" s="55"/>
      <c r="G308" s="55"/>
      <c r="H308" s="58"/>
    </row>
    <row r="309" spans="1:8" x14ac:dyDescent="0.25">
      <c r="A309" s="31" t="s">
        <v>162</v>
      </c>
      <c r="B309">
        <v>1000</v>
      </c>
      <c r="C309" s="59" t="s">
        <v>47</v>
      </c>
      <c r="D309" s="60" t="s">
        <v>16</v>
      </c>
      <c r="E309" s="61">
        <v>1566029.8160000001</v>
      </c>
      <c r="F309" s="62">
        <v>14</v>
      </c>
      <c r="G309" s="62" t="s">
        <v>12</v>
      </c>
      <c r="H309" s="62" t="s">
        <v>17</v>
      </c>
    </row>
    <row r="310" spans="1:8" x14ac:dyDescent="0.25">
      <c r="A310" s="31" t="s">
        <v>162</v>
      </c>
      <c r="B310">
        <v>1000</v>
      </c>
      <c r="C310" s="59" t="s">
        <v>18</v>
      </c>
      <c r="D310" s="60" t="s">
        <v>19</v>
      </c>
      <c r="E310" s="61">
        <v>103340.46831679999</v>
      </c>
      <c r="F310" s="62">
        <v>14</v>
      </c>
      <c r="G310" s="62" t="s">
        <v>12</v>
      </c>
      <c r="H310" s="62" t="s">
        <v>17</v>
      </c>
    </row>
    <row r="311" spans="1:8" x14ac:dyDescent="0.25">
      <c r="A311" s="31" t="s">
        <v>162</v>
      </c>
      <c r="B311">
        <v>1000</v>
      </c>
      <c r="C311" s="59" t="s">
        <v>63</v>
      </c>
      <c r="D311" s="60" t="s">
        <v>64</v>
      </c>
      <c r="E311" s="61">
        <v>17516</v>
      </c>
      <c r="F311" s="62">
        <v>14</v>
      </c>
      <c r="G311" s="62" t="s">
        <v>12</v>
      </c>
      <c r="H311" s="62" t="s">
        <v>17</v>
      </c>
    </row>
    <row r="312" spans="1:8" x14ac:dyDescent="0.25">
      <c r="A312" s="31" t="s">
        <v>162</v>
      </c>
      <c r="B312">
        <v>1000</v>
      </c>
      <c r="C312" s="59" t="s">
        <v>20</v>
      </c>
      <c r="D312" s="60" t="s">
        <v>21</v>
      </c>
      <c r="E312" s="61">
        <v>205267.92</v>
      </c>
      <c r="F312" s="62">
        <v>14</v>
      </c>
      <c r="G312" s="62" t="s">
        <v>12</v>
      </c>
      <c r="H312" s="62" t="s">
        <v>17</v>
      </c>
    </row>
    <row r="313" spans="1:8" x14ac:dyDescent="0.25">
      <c r="A313" s="31" t="s">
        <v>162</v>
      </c>
      <c r="B313">
        <v>1000</v>
      </c>
      <c r="C313" s="59" t="s">
        <v>22</v>
      </c>
      <c r="D313" s="60" t="s">
        <v>23</v>
      </c>
      <c r="E313" s="61">
        <v>25830</v>
      </c>
      <c r="F313" s="62">
        <v>14</v>
      </c>
      <c r="G313" s="62" t="s">
        <v>12</v>
      </c>
      <c r="H313" s="62" t="s">
        <v>17</v>
      </c>
    </row>
    <row r="314" spans="1:8" x14ac:dyDescent="0.25">
      <c r="A314" s="31" t="s">
        <v>162</v>
      </c>
      <c r="B314">
        <v>1000</v>
      </c>
      <c r="C314" s="59" t="s">
        <v>106</v>
      </c>
      <c r="D314" s="60" t="s">
        <v>107</v>
      </c>
      <c r="E314" s="61">
        <v>21396.286080000009</v>
      </c>
      <c r="F314" s="62">
        <v>14</v>
      </c>
      <c r="G314" s="62" t="s">
        <v>12</v>
      </c>
      <c r="H314" s="62" t="s">
        <v>17</v>
      </c>
    </row>
    <row r="315" spans="1:8" x14ac:dyDescent="0.25">
      <c r="A315" s="31" t="s">
        <v>162</v>
      </c>
      <c r="B315">
        <v>1000</v>
      </c>
      <c r="C315" s="59" t="s">
        <v>24</v>
      </c>
      <c r="D315" s="60" t="s">
        <v>25</v>
      </c>
      <c r="E315" s="61">
        <v>403873.20749684476</v>
      </c>
      <c r="F315" s="62">
        <v>14</v>
      </c>
      <c r="G315" s="62" t="s">
        <v>12</v>
      </c>
      <c r="H315" s="62" t="s">
        <v>17</v>
      </c>
    </row>
    <row r="316" spans="1:8" ht="24.75" x14ac:dyDescent="0.25">
      <c r="A316" s="31" t="s">
        <v>162</v>
      </c>
      <c r="B316">
        <v>1000</v>
      </c>
      <c r="C316" s="59" t="s">
        <v>26</v>
      </c>
      <c r="D316" s="60" t="s">
        <v>27</v>
      </c>
      <c r="E316" s="61">
        <v>397686.57830000005</v>
      </c>
      <c r="F316" s="62">
        <v>14</v>
      </c>
      <c r="G316" s="62" t="s">
        <v>12</v>
      </c>
      <c r="H316" s="62" t="s">
        <v>17</v>
      </c>
    </row>
    <row r="317" spans="1:8" x14ac:dyDescent="0.25">
      <c r="A317" s="31" t="s">
        <v>162</v>
      </c>
      <c r="B317">
        <v>1000</v>
      </c>
      <c r="C317" s="59" t="s">
        <v>28</v>
      </c>
      <c r="D317" s="60" t="s">
        <v>29</v>
      </c>
      <c r="E317" s="61">
        <v>60731.38240000001</v>
      </c>
      <c r="F317" s="62">
        <v>14</v>
      </c>
      <c r="G317" s="62" t="s">
        <v>12</v>
      </c>
      <c r="H317" s="62" t="s">
        <v>17</v>
      </c>
    </row>
    <row r="318" spans="1:8" x14ac:dyDescent="0.25">
      <c r="A318" s="31" t="s">
        <v>162</v>
      </c>
      <c r="B318">
        <v>1000</v>
      </c>
      <c r="C318" s="59">
        <v>1522</v>
      </c>
      <c r="D318" s="60" t="s">
        <v>164</v>
      </c>
      <c r="E318" s="61">
        <v>2500008</v>
      </c>
      <c r="F318" s="62">
        <v>14</v>
      </c>
      <c r="G318" s="62" t="s">
        <v>12</v>
      </c>
      <c r="H318" s="62" t="s">
        <v>17</v>
      </c>
    </row>
    <row r="319" spans="1:8" x14ac:dyDescent="0.25">
      <c r="A319" s="31" t="s">
        <v>162</v>
      </c>
      <c r="B319">
        <v>1000</v>
      </c>
      <c r="C319" s="59">
        <v>1541</v>
      </c>
      <c r="D319" s="60" t="s">
        <v>165</v>
      </c>
      <c r="E319" s="61">
        <v>2310050.7400000002</v>
      </c>
      <c r="F319" s="62">
        <v>14</v>
      </c>
      <c r="G319" s="62" t="s">
        <v>12</v>
      </c>
      <c r="H319" s="62" t="s">
        <v>17</v>
      </c>
    </row>
    <row r="320" spans="1:8" x14ac:dyDescent="0.25">
      <c r="A320" s="31" t="s">
        <v>162</v>
      </c>
      <c r="B320">
        <v>2000</v>
      </c>
      <c r="C320" s="59" t="s">
        <v>30</v>
      </c>
      <c r="D320" s="60" t="s">
        <v>31</v>
      </c>
      <c r="E320" s="61">
        <v>8195.1040000000012</v>
      </c>
      <c r="F320" s="62">
        <v>14</v>
      </c>
      <c r="G320" s="62" t="s">
        <v>12</v>
      </c>
      <c r="H320" s="62" t="s">
        <v>32</v>
      </c>
    </row>
    <row r="321" spans="1:8" x14ac:dyDescent="0.25">
      <c r="A321" s="31" t="s">
        <v>162</v>
      </c>
      <c r="B321">
        <v>2000</v>
      </c>
      <c r="C321" s="59" t="s">
        <v>33</v>
      </c>
      <c r="D321" s="60" t="s">
        <v>34</v>
      </c>
      <c r="E321" s="61">
        <v>2171.5540000000001</v>
      </c>
      <c r="F321" s="62">
        <v>14</v>
      </c>
      <c r="G321" s="62" t="s">
        <v>12</v>
      </c>
      <c r="H321" s="62" t="s">
        <v>32</v>
      </c>
    </row>
    <row r="322" spans="1:8" x14ac:dyDescent="0.25">
      <c r="A322" s="31" t="s">
        <v>162</v>
      </c>
      <c r="B322">
        <v>2000</v>
      </c>
      <c r="C322" s="59" t="s">
        <v>53</v>
      </c>
      <c r="D322" s="60" t="s">
        <v>54</v>
      </c>
      <c r="E322" s="61">
        <v>16873.599999999991</v>
      </c>
      <c r="F322" s="62">
        <v>14</v>
      </c>
      <c r="G322" s="62" t="s">
        <v>12</v>
      </c>
      <c r="H322" s="62" t="s">
        <v>32</v>
      </c>
    </row>
    <row r="323" spans="1:8" x14ac:dyDescent="0.25">
      <c r="A323" s="31" t="s">
        <v>162</v>
      </c>
      <c r="B323">
        <v>2000</v>
      </c>
      <c r="C323" s="59" t="s">
        <v>126</v>
      </c>
      <c r="D323" s="60" t="s">
        <v>127</v>
      </c>
      <c r="E323" s="61">
        <v>171696.53200000001</v>
      </c>
      <c r="F323" s="62">
        <v>14</v>
      </c>
      <c r="G323" s="62" t="s">
        <v>12</v>
      </c>
      <c r="H323" s="62" t="s">
        <v>32</v>
      </c>
    </row>
    <row r="324" spans="1:8" ht="24.75" x14ac:dyDescent="0.25">
      <c r="A324" s="31" t="s">
        <v>162</v>
      </c>
      <c r="B324">
        <v>2000</v>
      </c>
      <c r="C324" s="59">
        <v>2212</v>
      </c>
      <c r="D324" s="60" t="s">
        <v>40</v>
      </c>
      <c r="E324" s="61">
        <v>15000.060000000001</v>
      </c>
      <c r="F324" s="62">
        <v>14</v>
      </c>
      <c r="G324" s="62" t="s">
        <v>12</v>
      </c>
      <c r="H324" s="62" t="s">
        <v>32</v>
      </c>
    </row>
    <row r="325" spans="1:8" x14ac:dyDescent="0.25">
      <c r="A325" s="31" t="s">
        <v>162</v>
      </c>
      <c r="B325">
        <v>2000</v>
      </c>
      <c r="C325" s="59" t="s">
        <v>166</v>
      </c>
      <c r="D325" s="60" t="s">
        <v>167</v>
      </c>
      <c r="E325" s="61">
        <v>928333.48100000015</v>
      </c>
      <c r="F325" s="62">
        <v>14</v>
      </c>
      <c r="G325" s="62" t="s">
        <v>12</v>
      </c>
      <c r="H325" s="62" t="s">
        <v>32</v>
      </c>
    </row>
    <row r="326" spans="1:8" x14ac:dyDescent="0.25">
      <c r="A326" s="31" t="s">
        <v>162</v>
      </c>
      <c r="B326">
        <v>2000</v>
      </c>
      <c r="C326" s="59" t="s">
        <v>168</v>
      </c>
      <c r="D326" s="60" t="s">
        <v>169</v>
      </c>
      <c r="E326" s="61">
        <v>37879.520000000004</v>
      </c>
      <c r="F326" s="62">
        <v>14</v>
      </c>
      <c r="G326" s="62" t="s">
        <v>12</v>
      </c>
      <c r="H326" s="62" t="s">
        <v>32</v>
      </c>
    </row>
    <row r="327" spans="1:8" x14ac:dyDescent="0.25">
      <c r="A327" s="31" t="s">
        <v>162</v>
      </c>
      <c r="B327">
        <v>2000</v>
      </c>
      <c r="C327" s="59" t="s">
        <v>114</v>
      </c>
      <c r="D327" s="60" t="s">
        <v>115</v>
      </c>
      <c r="E327" s="61">
        <v>809442.6100000001</v>
      </c>
      <c r="F327" s="62">
        <v>14</v>
      </c>
      <c r="G327" s="62" t="s">
        <v>12</v>
      </c>
      <c r="H327" s="62" t="s">
        <v>32</v>
      </c>
    </row>
    <row r="328" spans="1:8" x14ac:dyDescent="0.25">
      <c r="A328" s="31" t="s">
        <v>162</v>
      </c>
      <c r="B328">
        <v>2000</v>
      </c>
      <c r="C328" s="59" t="s">
        <v>170</v>
      </c>
      <c r="D328" s="60" t="s">
        <v>171</v>
      </c>
      <c r="E328" s="61">
        <v>1023486.1410000001</v>
      </c>
      <c r="F328" s="62">
        <v>14</v>
      </c>
      <c r="G328" s="62" t="s">
        <v>12</v>
      </c>
      <c r="H328" s="62" t="s">
        <v>32</v>
      </c>
    </row>
    <row r="329" spans="1:8" x14ac:dyDescent="0.25">
      <c r="A329" s="31" t="s">
        <v>162</v>
      </c>
      <c r="B329">
        <v>2000</v>
      </c>
      <c r="C329" s="59" t="s">
        <v>75</v>
      </c>
      <c r="D329" s="60" t="s">
        <v>76</v>
      </c>
      <c r="E329" s="61">
        <v>140015.96100000001</v>
      </c>
      <c r="F329" s="62">
        <v>14</v>
      </c>
      <c r="G329" s="62" t="s">
        <v>12</v>
      </c>
      <c r="H329" s="62" t="s">
        <v>32</v>
      </c>
    </row>
    <row r="330" spans="1:8" x14ac:dyDescent="0.25">
      <c r="A330" s="31" t="s">
        <v>162</v>
      </c>
      <c r="B330">
        <v>3000</v>
      </c>
      <c r="C330" s="59">
        <v>3221</v>
      </c>
      <c r="D330" s="60" t="s">
        <v>80</v>
      </c>
      <c r="E330" s="61">
        <v>26500</v>
      </c>
      <c r="F330" s="62">
        <v>14</v>
      </c>
      <c r="G330" s="62" t="s">
        <v>12</v>
      </c>
      <c r="H330" s="62" t="s">
        <v>32</v>
      </c>
    </row>
    <row r="331" spans="1:8" x14ac:dyDescent="0.25">
      <c r="A331" s="31" t="s">
        <v>162</v>
      </c>
      <c r="B331">
        <v>3000</v>
      </c>
      <c r="C331" s="59">
        <v>3381</v>
      </c>
      <c r="D331" s="60" t="s">
        <v>141</v>
      </c>
      <c r="E331" s="61">
        <v>2322600</v>
      </c>
      <c r="F331" s="62">
        <v>14</v>
      </c>
      <c r="G331" s="62" t="s">
        <v>12</v>
      </c>
      <c r="H331" s="62" t="s">
        <v>32</v>
      </c>
    </row>
    <row r="332" spans="1:8" ht="24.75" x14ac:dyDescent="0.25">
      <c r="A332" s="31" t="s">
        <v>162</v>
      </c>
      <c r="B332">
        <v>3000</v>
      </c>
      <c r="C332" s="59">
        <v>3391</v>
      </c>
      <c r="D332" s="60" t="s">
        <v>103</v>
      </c>
      <c r="E332" s="61">
        <v>9600</v>
      </c>
      <c r="F332" s="62">
        <v>14</v>
      </c>
      <c r="G332" s="62" t="s">
        <v>12</v>
      </c>
      <c r="H332" s="62" t="s">
        <v>32</v>
      </c>
    </row>
    <row r="333" spans="1:8" x14ac:dyDescent="0.25">
      <c r="A333" s="31" t="s">
        <v>162</v>
      </c>
      <c r="B333">
        <v>3000</v>
      </c>
      <c r="C333" s="59">
        <v>3581</v>
      </c>
      <c r="D333" s="60" t="s">
        <v>147</v>
      </c>
      <c r="E333" s="61">
        <v>870000</v>
      </c>
      <c r="F333" s="62">
        <v>14</v>
      </c>
      <c r="G333" s="62" t="s">
        <v>12</v>
      </c>
      <c r="H333" s="62" t="s">
        <v>32</v>
      </c>
    </row>
    <row r="334" spans="1:8" ht="24.75" x14ac:dyDescent="0.25">
      <c r="A334" s="31" t="s">
        <v>162</v>
      </c>
      <c r="B334">
        <v>3000</v>
      </c>
      <c r="C334" s="59">
        <v>3751</v>
      </c>
      <c r="D334" s="60" t="s">
        <v>42</v>
      </c>
      <c r="E334" s="61">
        <v>3180</v>
      </c>
      <c r="F334" s="62">
        <v>14</v>
      </c>
      <c r="G334" s="62" t="s">
        <v>12</v>
      </c>
      <c r="H334" s="62" t="s">
        <v>32</v>
      </c>
    </row>
    <row r="335" spans="1:8" x14ac:dyDescent="0.25">
      <c r="A335" s="31" t="s">
        <v>162</v>
      </c>
      <c r="B335">
        <v>3000</v>
      </c>
      <c r="C335" s="59">
        <v>3791</v>
      </c>
      <c r="D335" s="60" t="s">
        <v>43</v>
      </c>
      <c r="E335" s="61">
        <v>1050</v>
      </c>
      <c r="F335" s="62">
        <v>14</v>
      </c>
      <c r="G335" s="62" t="s">
        <v>12</v>
      </c>
      <c r="H335" s="62" t="s">
        <v>32</v>
      </c>
    </row>
    <row r="336" spans="1:8" x14ac:dyDescent="0.25">
      <c r="A336" s="31" t="s">
        <v>172</v>
      </c>
      <c r="C336" s="63" t="s">
        <v>173</v>
      </c>
      <c r="D336" s="56" t="s">
        <v>172</v>
      </c>
      <c r="E336" s="57">
        <f>SUM(E337:E344)</f>
        <v>1246613.5456244801</v>
      </c>
      <c r="F336" s="55"/>
      <c r="G336" s="55"/>
      <c r="H336" s="58"/>
    </row>
    <row r="337" spans="1:8" x14ac:dyDescent="0.25">
      <c r="A337" s="31" t="s">
        <v>172</v>
      </c>
      <c r="B337">
        <v>1000</v>
      </c>
      <c r="C337" s="59" t="s">
        <v>47</v>
      </c>
      <c r="D337" s="60" t="s">
        <v>16</v>
      </c>
      <c r="E337" s="61">
        <v>709411.66400000011</v>
      </c>
      <c r="F337" s="62">
        <v>14</v>
      </c>
      <c r="G337" s="62" t="s">
        <v>12</v>
      </c>
      <c r="H337" s="62" t="s">
        <v>17</v>
      </c>
    </row>
    <row r="338" spans="1:8" x14ac:dyDescent="0.25">
      <c r="A338" s="31" t="s">
        <v>172</v>
      </c>
      <c r="B338">
        <v>1000</v>
      </c>
      <c r="C338" s="59" t="s">
        <v>18</v>
      </c>
      <c r="D338" s="60" t="s">
        <v>19</v>
      </c>
      <c r="E338" s="61">
        <v>30431.348147199995</v>
      </c>
      <c r="F338" s="62">
        <v>14</v>
      </c>
      <c r="G338" s="62" t="s">
        <v>12</v>
      </c>
      <c r="H338" s="62" t="s">
        <v>17</v>
      </c>
    </row>
    <row r="339" spans="1:8" x14ac:dyDescent="0.25">
      <c r="A339" s="31" t="s">
        <v>172</v>
      </c>
      <c r="B339">
        <v>1000</v>
      </c>
      <c r="C339" s="59" t="s">
        <v>20</v>
      </c>
      <c r="D339" s="60" t="s">
        <v>21</v>
      </c>
      <c r="E339" s="61">
        <v>97179.68</v>
      </c>
      <c r="F339" s="62">
        <v>14</v>
      </c>
      <c r="G339" s="62" t="s">
        <v>12</v>
      </c>
      <c r="H339" s="62" t="s">
        <v>17</v>
      </c>
    </row>
    <row r="340" spans="1:8" x14ac:dyDescent="0.25">
      <c r="A340" s="31" t="s">
        <v>172</v>
      </c>
      <c r="B340">
        <v>1000</v>
      </c>
      <c r="C340" s="59" t="s">
        <v>24</v>
      </c>
      <c r="D340" s="60" t="s">
        <v>25</v>
      </c>
      <c r="E340" s="61">
        <v>164972.17347728004</v>
      </c>
      <c r="F340" s="62">
        <v>14</v>
      </c>
      <c r="G340" s="62" t="s">
        <v>12</v>
      </c>
      <c r="H340" s="62" t="s">
        <v>17</v>
      </c>
    </row>
    <row r="341" spans="1:8" ht="24.75" x14ac:dyDescent="0.25">
      <c r="A341" s="31" t="s">
        <v>172</v>
      </c>
      <c r="B341">
        <v>1000</v>
      </c>
      <c r="C341" s="59" t="s">
        <v>26</v>
      </c>
      <c r="D341" s="60" t="s">
        <v>27</v>
      </c>
      <c r="E341" s="61">
        <v>173060.62960000001</v>
      </c>
      <c r="F341" s="62">
        <v>14</v>
      </c>
      <c r="G341" s="62" t="s">
        <v>12</v>
      </c>
      <c r="H341" s="62" t="s">
        <v>17</v>
      </c>
    </row>
    <row r="342" spans="1:8" x14ac:dyDescent="0.25">
      <c r="A342" s="31" t="s">
        <v>172</v>
      </c>
      <c r="B342">
        <v>1000</v>
      </c>
      <c r="C342" s="59" t="s">
        <v>28</v>
      </c>
      <c r="D342" s="60" t="s">
        <v>29</v>
      </c>
      <c r="E342" s="61">
        <v>36436.774399999995</v>
      </c>
      <c r="F342" s="62">
        <v>14</v>
      </c>
      <c r="G342" s="62" t="s">
        <v>12</v>
      </c>
      <c r="H342" s="62" t="s">
        <v>17</v>
      </c>
    </row>
    <row r="343" spans="1:8" x14ac:dyDescent="0.25">
      <c r="A343" s="31" t="s">
        <v>172</v>
      </c>
      <c r="B343">
        <v>2000</v>
      </c>
      <c r="C343" s="59" t="s">
        <v>30</v>
      </c>
      <c r="D343" s="60" t="s">
        <v>31</v>
      </c>
      <c r="E343" s="61">
        <v>5121.2760000000007</v>
      </c>
      <c r="F343" s="62">
        <v>14</v>
      </c>
      <c r="G343" s="62" t="s">
        <v>12</v>
      </c>
      <c r="H343" s="62" t="s">
        <v>32</v>
      </c>
    </row>
    <row r="344" spans="1:8" ht="24.75" x14ac:dyDescent="0.25">
      <c r="A344" s="31" t="s">
        <v>172</v>
      </c>
      <c r="B344">
        <v>3000</v>
      </c>
      <c r="C344" s="59">
        <v>3751</v>
      </c>
      <c r="D344" s="60" t="s">
        <v>42</v>
      </c>
      <c r="E344" s="61">
        <v>30000</v>
      </c>
      <c r="F344" s="62">
        <v>14</v>
      </c>
      <c r="G344" s="62" t="s">
        <v>12</v>
      </c>
      <c r="H344" s="62" t="s">
        <v>32</v>
      </c>
    </row>
    <row r="345" spans="1:8" x14ac:dyDescent="0.25">
      <c r="A345" s="31" t="s">
        <v>174</v>
      </c>
      <c r="C345" s="63" t="s">
        <v>175</v>
      </c>
      <c r="D345" s="56" t="s">
        <v>174</v>
      </c>
      <c r="E345" s="57">
        <f>SUM(E346:E358)</f>
        <v>4462737.9078180939</v>
      </c>
      <c r="F345" s="55"/>
      <c r="G345" s="55"/>
      <c r="H345" s="58"/>
    </row>
    <row r="346" spans="1:8" x14ac:dyDescent="0.25">
      <c r="A346" s="31" t="s">
        <v>174</v>
      </c>
      <c r="B346">
        <v>1000</v>
      </c>
      <c r="C346" s="59" t="s">
        <v>47</v>
      </c>
      <c r="D346" s="60" t="s">
        <v>16</v>
      </c>
      <c r="E346" s="61">
        <v>954849.63600000006</v>
      </c>
      <c r="F346" s="62">
        <v>14</v>
      </c>
      <c r="G346" s="62" t="s">
        <v>12</v>
      </c>
      <c r="H346" s="62" t="s">
        <v>17</v>
      </c>
    </row>
    <row r="347" spans="1:8" x14ac:dyDescent="0.25">
      <c r="A347" s="31" t="s">
        <v>174</v>
      </c>
      <c r="B347">
        <v>1000</v>
      </c>
      <c r="C347" s="59" t="s">
        <v>18</v>
      </c>
      <c r="D347" s="60" t="s">
        <v>19</v>
      </c>
      <c r="E347" s="61">
        <v>46518.414799999999</v>
      </c>
      <c r="F347" s="62">
        <v>14</v>
      </c>
      <c r="G347" s="62" t="s">
        <v>12</v>
      </c>
      <c r="H347" s="62" t="s">
        <v>17</v>
      </c>
    </row>
    <row r="348" spans="1:8" x14ac:dyDescent="0.25">
      <c r="A348" s="31" t="s">
        <v>174</v>
      </c>
      <c r="B348">
        <v>1000</v>
      </c>
      <c r="C348" s="59" t="s">
        <v>20</v>
      </c>
      <c r="D348" s="60" t="s">
        <v>21</v>
      </c>
      <c r="E348" s="61">
        <v>130801.32</v>
      </c>
      <c r="F348" s="62">
        <v>14</v>
      </c>
      <c r="G348" s="62" t="s">
        <v>12</v>
      </c>
      <c r="H348" s="62" t="s">
        <v>17</v>
      </c>
    </row>
    <row r="349" spans="1:8" x14ac:dyDescent="0.25">
      <c r="A349" s="31" t="s">
        <v>174</v>
      </c>
      <c r="B349">
        <v>1000</v>
      </c>
      <c r="C349" s="59" t="s">
        <v>24</v>
      </c>
      <c r="D349" s="60" t="s">
        <v>25</v>
      </c>
      <c r="E349" s="61">
        <v>226417.2779180936</v>
      </c>
      <c r="F349" s="62">
        <v>14</v>
      </c>
      <c r="G349" s="62" t="s">
        <v>12</v>
      </c>
      <c r="H349" s="62" t="s">
        <v>17</v>
      </c>
    </row>
    <row r="350" spans="1:8" ht="24.75" x14ac:dyDescent="0.25">
      <c r="A350" s="31" t="s">
        <v>174</v>
      </c>
      <c r="B350">
        <v>1000</v>
      </c>
      <c r="C350" s="59" t="s">
        <v>26</v>
      </c>
      <c r="D350" s="60" t="s">
        <v>27</v>
      </c>
      <c r="E350" s="61">
        <v>239705.54510000005</v>
      </c>
      <c r="F350" s="62">
        <v>14</v>
      </c>
      <c r="G350" s="62" t="s">
        <v>12</v>
      </c>
      <c r="H350" s="62" t="s">
        <v>17</v>
      </c>
    </row>
    <row r="351" spans="1:8" x14ac:dyDescent="0.25">
      <c r="A351" s="31" t="s">
        <v>174</v>
      </c>
      <c r="B351">
        <v>1000</v>
      </c>
      <c r="C351" s="59" t="s">
        <v>28</v>
      </c>
      <c r="D351" s="60" t="s">
        <v>29</v>
      </c>
      <c r="E351" s="61">
        <v>48668.152000000002</v>
      </c>
      <c r="F351" s="62">
        <v>14</v>
      </c>
      <c r="G351" s="62" t="s">
        <v>12</v>
      </c>
      <c r="H351" s="62" t="s">
        <v>17</v>
      </c>
    </row>
    <row r="352" spans="1:8" x14ac:dyDescent="0.25">
      <c r="A352" s="31" t="s">
        <v>174</v>
      </c>
      <c r="B352">
        <v>2000</v>
      </c>
      <c r="C352" s="59" t="s">
        <v>30</v>
      </c>
      <c r="D352" s="60" t="s">
        <v>31</v>
      </c>
      <c r="E352" s="61">
        <v>726.91200000000003</v>
      </c>
      <c r="F352" s="62">
        <v>14</v>
      </c>
      <c r="G352" s="62" t="s">
        <v>12</v>
      </c>
      <c r="H352" s="62" t="s">
        <v>32</v>
      </c>
    </row>
    <row r="353" spans="1:8" x14ac:dyDescent="0.25">
      <c r="A353" s="31" t="s">
        <v>174</v>
      </c>
      <c r="B353">
        <v>2000</v>
      </c>
      <c r="C353" s="59" t="s">
        <v>33</v>
      </c>
      <c r="D353" s="60" t="s">
        <v>34</v>
      </c>
      <c r="E353" s="61">
        <v>364.65</v>
      </c>
      <c r="F353" s="62">
        <v>14</v>
      </c>
      <c r="G353" s="62" t="s">
        <v>12</v>
      </c>
      <c r="H353" s="62" t="s">
        <v>32</v>
      </c>
    </row>
    <row r="354" spans="1:8" x14ac:dyDescent="0.25">
      <c r="A354" s="31" t="s">
        <v>174</v>
      </c>
      <c r="B354">
        <v>2000</v>
      </c>
      <c r="C354" s="59" t="s">
        <v>53</v>
      </c>
      <c r="D354" s="60" t="s">
        <v>54</v>
      </c>
      <c r="E354" s="61">
        <v>286.00000000000006</v>
      </c>
      <c r="F354" s="62">
        <v>14</v>
      </c>
      <c r="G354" s="62" t="s">
        <v>12</v>
      </c>
      <c r="H354" s="62" t="s">
        <v>32</v>
      </c>
    </row>
    <row r="355" spans="1:8" x14ac:dyDescent="0.25">
      <c r="A355" s="31" t="s">
        <v>174</v>
      </c>
      <c r="B355">
        <v>3000</v>
      </c>
      <c r="C355" s="59">
        <v>3451</v>
      </c>
      <c r="D355" s="60" t="s">
        <v>143</v>
      </c>
      <c r="E355" s="61">
        <v>20000</v>
      </c>
      <c r="F355" s="62">
        <v>14</v>
      </c>
      <c r="G355" s="62" t="s">
        <v>12</v>
      </c>
      <c r="H355" s="62" t="s">
        <v>32</v>
      </c>
    </row>
    <row r="356" spans="1:8" x14ac:dyDescent="0.25">
      <c r="A356" s="31" t="s">
        <v>174</v>
      </c>
      <c r="B356">
        <v>3000</v>
      </c>
      <c r="C356" s="59">
        <v>3921</v>
      </c>
      <c r="D356" s="60" t="s">
        <v>69</v>
      </c>
      <c r="E356" s="61">
        <v>500000</v>
      </c>
      <c r="F356" s="62">
        <v>14</v>
      </c>
      <c r="G356" s="62" t="s">
        <v>12</v>
      </c>
      <c r="H356" s="62" t="s">
        <v>32</v>
      </c>
    </row>
    <row r="357" spans="1:8" x14ac:dyDescent="0.25">
      <c r="A357" s="31" t="s">
        <v>174</v>
      </c>
      <c r="B357">
        <v>3000</v>
      </c>
      <c r="C357" s="59">
        <v>3961</v>
      </c>
      <c r="D357" s="60" t="s">
        <v>176</v>
      </c>
      <c r="E357" s="61">
        <v>2292500</v>
      </c>
      <c r="F357" s="62">
        <v>14</v>
      </c>
      <c r="G357" s="62" t="s">
        <v>12</v>
      </c>
      <c r="H357" s="62" t="s">
        <v>32</v>
      </c>
    </row>
    <row r="358" spans="1:8" x14ac:dyDescent="0.25">
      <c r="A358" s="31" t="s">
        <v>174</v>
      </c>
      <c r="B358">
        <v>5000</v>
      </c>
      <c r="C358" s="59">
        <v>5111</v>
      </c>
      <c r="D358" s="60" t="s">
        <v>49</v>
      </c>
      <c r="E358" s="61">
        <v>1900</v>
      </c>
      <c r="F358" s="62">
        <v>14</v>
      </c>
      <c r="G358" s="62" t="s">
        <v>12</v>
      </c>
      <c r="H358" s="62" t="s">
        <v>50</v>
      </c>
    </row>
    <row r="359" spans="1:8" x14ac:dyDescent="0.25">
      <c r="A359" s="31" t="s">
        <v>177</v>
      </c>
      <c r="C359" s="63" t="s">
        <v>178</v>
      </c>
      <c r="D359" s="56" t="s">
        <v>177</v>
      </c>
      <c r="E359" s="57">
        <f>SUM(E360:E376)</f>
        <v>3836574.8805765333</v>
      </c>
      <c r="F359" s="55"/>
      <c r="G359" s="55"/>
      <c r="H359" s="58"/>
    </row>
    <row r="360" spans="1:8" x14ac:dyDescent="0.25">
      <c r="A360" s="31" t="s">
        <v>177</v>
      </c>
      <c r="B360">
        <v>1000</v>
      </c>
      <c r="C360" s="59" t="s">
        <v>47</v>
      </c>
      <c r="D360" s="60" t="s">
        <v>16</v>
      </c>
      <c r="E360" s="61">
        <v>792722.67600000021</v>
      </c>
      <c r="F360" s="62">
        <v>14</v>
      </c>
      <c r="G360" s="62" t="s">
        <v>12</v>
      </c>
      <c r="H360" s="62" t="s">
        <v>17</v>
      </c>
    </row>
    <row r="361" spans="1:8" x14ac:dyDescent="0.25">
      <c r="A361" s="31" t="s">
        <v>177</v>
      </c>
      <c r="B361">
        <v>1000</v>
      </c>
      <c r="C361" s="59" t="s">
        <v>18</v>
      </c>
      <c r="D361" s="60" t="s">
        <v>19</v>
      </c>
      <c r="E361" s="61">
        <v>57513.026313600007</v>
      </c>
      <c r="F361" s="62">
        <v>14</v>
      </c>
      <c r="G361" s="62" t="s">
        <v>12</v>
      </c>
      <c r="H361" s="62" t="s">
        <v>17</v>
      </c>
    </row>
    <row r="362" spans="1:8" x14ac:dyDescent="0.25">
      <c r="A362" s="31" t="s">
        <v>177</v>
      </c>
      <c r="B362">
        <v>1000</v>
      </c>
      <c r="C362" s="59" t="s">
        <v>20</v>
      </c>
      <c r="D362" s="60" t="s">
        <v>21</v>
      </c>
      <c r="E362" s="61">
        <v>107786.12</v>
      </c>
      <c r="F362" s="62">
        <v>14</v>
      </c>
      <c r="G362" s="62" t="s">
        <v>12</v>
      </c>
      <c r="H362" s="62" t="s">
        <v>17</v>
      </c>
    </row>
    <row r="363" spans="1:8" x14ac:dyDescent="0.25">
      <c r="A363" s="31" t="s">
        <v>177</v>
      </c>
      <c r="B363">
        <v>1000</v>
      </c>
      <c r="C363" s="59" t="s">
        <v>22</v>
      </c>
      <c r="D363" s="60" t="s">
        <v>23</v>
      </c>
      <c r="E363" s="61">
        <v>23047</v>
      </c>
      <c r="F363" s="62">
        <v>14</v>
      </c>
      <c r="G363" s="62" t="s">
        <v>12</v>
      </c>
      <c r="H363" s="62" t="s">
        <v>17</v>
      </c>
    </row>
    <row r="364" spans="1:8" x14ac:dyDescent="0.25">
      <c r="A364" s="31" t="s">
        <v>177</v>
      </c>
      <c r="B364">
        <v>1000</v>
      </c>
      <c r="C364" s="59" t="s">
        <v>24</v>
      </c>
      <c r="D364" s="60" t="s">
        <v>25</v>
      </c>
      <c r="E364" s="61">
        <v>190516.49396293284</v>
      </c>
      <c r="F364" s="62">
        <v>14</v>
      </c>
      <c r="G364" s="62" t="s">
        <v>12</v>
      </c>
      <c r="H364" s="62" t="s">
        <v>17</v>
      </c>
    </row>
    <row r="365" spans="1:8" ht="24.75" x14ac:dyDescent="0.25">
      <c r="A365" s="31" t="s">
        <v>177</v>
      </c>
      <c r="B365">
        <v>1000</v>
      </c>
      <c r="C365" s="59" t="s">
        <v>26</v>
      </c>
      <c r="D365" s="60" t="s">
        <v>27</v>
      </c>
      <c r="E365" s="61">
        <v>196548.22830000002</v>
      </c>
      <c r="F365" s="62">
        <v>14</v>
      </c>
      <c r="G365" s="62" t="s">
        <v>12</v>
      </c>
      <c r="H365" s="62" t="s">
        <v>17</v>
      </c>
    </row>
    <row r="366" spans="1:8" x14ac:dyDescent="0.25">
      <c r="A366" s="31" t="s">
        <v>177</v>
      </c>
      <c r="B366">
        <v>1000</v>
      </c>
      <c r="C366" s="59" t="s">
        <v>28</v>
      </c>
      <c r="D366" s="60" t="s">
        <v>29</v>
      </c>
      <c r="E366" s="61">
        <v>34329.048000000003</v>
      </c>
      <c r="F366" s="62">
        <v>14</v>
      </c>
      <c r="G366" s="62" t="s">
        <v>12</v>
      </c>
      <c r="H366" s="62" t="s">
        <v>17</v>
      </c>
    </row>
    <row r="367" spans="1:8" x14ac:dyDescent="0.25">
      <c r="A367" s="31" t="s">
        <v>177</v>
      </c>
      <c r="B367">
        <v>2000</v>
      </c>
      <c r="C367" s="59" t="s">
        <v>30</v>
      </c>
      <c r="D367" s="60" t="s">
        <v>31</v>
      </c>
      <c r="E367" s="61">
        <v>9663.6880000000001</v>
      </c>
      <c r="F367" s="62">
        <v>14</v>
      </c>
      <c r="G367" s="62" t="s">
        <v>12</v>
      </c>
      <c r="H367" s="62" t="s">
        <v>32</v>
      </c>
    </row>
    <row r="368" spans="1:8" x14ac:dyDescent="0.25">
      <c r="A368" s="31" t="s">
        <v>177</v>
      </c>
      <c r="B368">
        <v>2000</v>
      </c>
      <c r="C368" s="59" t="s">
        <v>33</v>
      </c>
      <c r="D368" s="60" t="s">
        <v>34</v>
      </c>
      <c r="E368" s="61">
        <v>908.6</v>
      </c>
      <c r="F368" s="62">
        <v>14</v>
      </c>
      <c r="G368" s="62" t="s">
        <v>12</v>
      </c>
      <c r="H368" s="62" t="s">
        <v>32</v>
      </c>
    </row>
    <row r="369" spans="1:8" x14ac:dyDescent="0.25">
      <c r="A369" s="31" t="s">
        <v>177</v>
      </c>
      <c r="B369">
        <v>3000</v>
      </c>
      <c r="C369" s="59">
        <v>3311</v>
      </c>
      <c r="D369" s="60" t="s">
        <v>65</v>
      </c>
      <c r="E369" s="61">
        <v>25000</v>
      </c>
      <c r="F369" s="62">
        <v>14</v>
      </c>
      <c r="G369" s="62" t="s">
        <v>12</v>
      </c>
      <c r="H369" s="62" t="s">
        <v>32</v>
      </c>
    </row>
    <row r="370" spans="1:8" x14ac:dyDescent="0.25">
      <c r="A370" s="31" t="s">
        <v>177</v>
      </c>
      <c r="B370">
        <v>3000</v>
      </c>
      <c r="C370" s="59">
        <v>3352</v>
      </c>
      <c r="D370" s="60" t="s">
        <v>179</v>
      </c>
      <c r="E370" s="61">
        <v>428140</v>
      </c>
      <c r="F370" s="62">
        <v>14</v>
      </c>
      <c r="G370" s="62" t="s">
        <v>12</v>
      </c>
      <c r="H370" s="62" t="s">
        <v>32</v>
      </c>
    </row>
    <row r="371" spans="1:8" ht="24.75" x14ac:dyDescent="0.25">
      <c r="A371" s="31" t="s">
        <v>177</v>
      </c>
      <c r="B371">
        <v>3000</v>
      </c>
      <c r="C371" s="59">
        <v>3361</v>
      </c>
      <c r="D371" s="60" t="s">
        <v>121</v>
      </c>
      <c r="E371" s="61">
        <v>4000</v>
      </c>
      <c r="F371" s="62">
        <v>14</v>
      </c>
      <c r="G371" s="62" t="s">
        <v>12</v>
      </c>
      <c r="H371" s="62" t="s">
        <v>32</v>
      </c>
    </row>
    <row r="372" spans="1:8" ht="24.75" x14ac:dyDescent="0.25">
      <c r="A372" s="31" t="s">
        <v>177</v>
      </c>
      <c r="B372">
        <v>3000</v>
      </c>
      <c r="C372" s="59">
        <v>3391</v>
      </c>
      <c r="D372" s="60" t="s">
        <v>103</v>
      </c>
      <c r="E372" s="61">
        <v>1900000</v>
      </c>
      <c r="F372" s="62">
        <v>14</v>
      </c>
      <c r="G372" s="62" t="s">
        <v>12</v>
      </c>
      <c r="H372" s="62" t="s">
        <v>32</v>
      </c>
    </row>
    <row r="373" spans="1:8" x14ac:dyDescent="0.25">
      <c r="A373" s="31" t="s">
        <v>177</v>
      </c>
      <c r="B373">
        <v>3000</v>
      </c>
      <c r="C373" s="59" t="s">
        <v>37</v>
      </c>
      <c r="D373" s="60" t="s">
        <v>38</v>
      </c>
      <c r="E373" s="61">
        <v>600</v>
      </c>
      <c r="F373" s="62">
        <v>14</v>
      </c>
      <c r="G373" s="62" t="s">
        <v>12</v>
      </c>
      <c r="H373" s="62" t="s">
        <v>32</v>
      </c>
    </row>
    <row r="374" spans="1:8" ht="24.75" x14ac:dyDescent="0.25">
      <c r="A374" s="31" t="s">
        <v>177</v>
      </c>
      <c r="B374">
        <v>3000</v>
      </c>
      <c r="C374" s="59">
        <v>3751</v>
      </c>
      <c r="D374" s="60" t="s">
        <v>42</v>
      </c>
      <c r="E374" s="61">
        <v>40000</v>
      </c>
      <c r="F374" s="62">
        <v>14</v>
      </c>
      <c r="G374" s="62" t="s">
        <v>12</v>
      </c>
      <c r="H374" s="62" t="s">
        <v>32</v>
      </c>
    </row>
    <row r="375" spans="1:8" x14ac:dyDescent="0.25">
      <c r="A375" s="31" t="s">
        <v>177</v>
      </c>
      <c r="B375">
        <v>3000</v>
      </c>
      <c r="C375" s="59">
        <v>3791</v>
      </c>
      <c r="D375" s="60" t="s">
        <v>43</v>
      </c>
      <c r="E375" s="61">
        <v>15800</v>
      </c>
      <c r="F375" s="62">
        <v>14</v>
      </c>
      <c r="G375" s="62" t="s">
        <v>12</v>
      </c>
      <c r="H375" s="62" t="s">
        <v>32</v>
      </c>
    </row>
    <row r="376" spans="1:8" x14ac:dyDescent="0.25">
      <c r="A376" s="31" t="s">
        <v>177</v>
      </c>
      <c r="B376">
        <v>3000</v>
      </c>
      <c r="C376" s="59">
        <v>3831</v>
      </c>
      <c r="D376" s="60" t="s">
        <v>41</v>
      </c>
      <c r="E376" s="61">
        <v>10000</v>
      </c>
      <c r="F376" s="62">
        <v>14</v>
      </c>
      <c r="G376" s="62" t="s">
        <v>12</v>
      </c>
      <c r="H376" s="62" t="s">
        <v>32</v>
      </c>
    </row>
    <row r="377" spans="1:8" x14ac:dyDescent="0.25">
      <c r="A377" s="31" t="s">
        <v>180</v>
      </c>
      <c r="C377" s="63" t="s">
        <v>181</v>
      </c>
      <c r="D377" s="56" t="s">
        <v>180</v>
      </c>
      <c r="E377" s="57">
        <f>SUM(E378:E395)</f>
        <v>3487517.2606209116</v>
      </c>
      <c r="F377" s="55"/>
      <c r="G377" s="55"/>
      <c r="H377" s="58"/>
    </row>
    <row r="378" spans="1:8" x14ac:dyDescent="0.25">
      <c r="A378" s="31" t="s">
        <v>180</v>
      </c>
      <c r="B378">
        <v>1000</v>
      </c>
      <c r="C378" s="59" t="s">
        <v>47</v>
      </c>
      <c r="D378" s="60" t="s">
        <v>16</v>
      </c>
      <c r="E378" s="61">
        <v>1617555.7359999998</v>
      </c>
      <c r="F378" s="62">
        <v>14</v>
      </c>
      <c r="G378" s="62" t="s">
        <v>12</v>
      </c>
      <c r="H378" s="62" t="s">
        <v>17</v>
      </c>
    </row>
    <row r="379" spans="1:8" x14ac:dyDescent="0.25">
      <c r="A379" s="31" t="s">
        <v>180</v>
      </c>
      <c r="B379">
        <v>1000</v>
      </c>
      <c r="C379" s="59" t="s">
        <v>18</v>
      </c>
      <c r="D379" s="60" t="s">
        <v>19</v>
      </c>
      <c r="E379" s="61">
        <v>84071.3366064</v>
      </c>
      <c r="F379" s="62">
        <v>14</v>
      </c>
      <c r="G379" s="62" t="s">
        <v>12</v>
      </c>
      <c r="H379" s="62" t="s">
        <v>17</v>
      </c>
    </row>
    <row r="380" spans="1:8" x14ac:dyDescent="0.25">
      <c r="A380" s="31" t="s">
        <v>180</v>
      </c>
      <c r="B380">
        <v>1000</v>
      </c>
      <c r="C380" s="59" t="s">
        <v>20</v>
      </c>
      <c r="D380" s="60" t="s">
        <v>21</v>
      </c>
      <c r="E380" s="61">
        <v>221138.32</v>
      </c>
      <c r="F380" s="62">
        <v>14</v>
      </c>
      <c r="G380" s="62" t="s">
        <v>12</v>
      </c>
      <c r="H380" s="62" t="s">
        <v>17</v>
      </c>
    </row>
    <row r="381" spans="1:8" x14ac:dyDescent="0.25">
      <c r="A381" s="31" t="s">
        <v>180</v>
      </c>
      <c r="B381">
        <v>1000</v>
      </c>
      <c r="C381" s="59" t="s">
        <v>22</v>
      </c>
      <c r="D381" s="60" t="s">
        <v>23</v>
      </c>
      <c r="E381" s="61">
        <v>48168</v>
      </c>
      <c r="F381" s="62">
        <v>14</v>
      </c>
      <c r="G381" s="62" t="s">
        <v>12</v>
      </c>
      <c r="H381" s="62" t="s">
        <v>17</v>
      </c>
    </row>
    <row r="382" spans="1:8" x14ac:dyDescent="0.25">
      <c r="A382" s="31" t="s">
        <v>180</v>
      </c>
      <c r="B382">
        <v>1000</v>
      </c>
      <c r="C382" s="59" t="s">
        <v>106</v>
      </c>
      <c r="D382" s="60" t="s">
        <v>107</v>
      </c>
      <c r="E382" s="61">
        <v>14713.058880000006</v>
      </c>
      <c r="F382" s="62">
        <v>14</v>
      </c>
      <c r="G382" s="62" t="s">
        <v>12</v>
      </c>
      <c r="H382" s="62" t="s">
        <v>17</v>
      </c>
    </row>
    <row r="383" spans="1:8" x14ac:dyDescent="0.25">
      <c r="A383" s="31" t="s">
        <v>180</v>
      </c>
      <c r="B383">
        <v>1000</v>
      </c>
      <c r="C383" s="59" t="s">
        <v>24</v>
      </c>
      <c r="D383" s="60" t="s">
        <v>25</v>
      </c>
      <c r="E383" s="61">
        <v>405166.42793451244</v>
      </c>
      <c r="F383" s="62">
        <v>14</v>
      </c>
      <c r="G383" s="62" t="s">
        <v>12</v>
      </c>
      <c r="H383" s="62" t="s">
        <v>17</v>
      </c>
    </row>
    <row r="384" spans="1:8" ht="24.75" x14ac:dyDescent="0.25">
      <c r="A384" s="31" t="s">
        <v>180</v>
      </c>
      <c r="B384">
        <v>1000</v>
      </c>
      <c r="C384" s="59" t="s">
        <v>26</v>
      </c>
      <c r="D384" s="60" t="s">
        <v>27</v>
      </c>
      <c r="E384" s="61">
        <v>394602.92580000003</v>
      </c>
      <c r="F384" s="62">
        <v>14</v>
      </c>
      <c r="G384" s="62" t="s">
        <v>12</v>
      </c>
      <c r="H384" s="62" t="s">
        <v>17</v>
      </c>
    </row>
    <row r="385" spans="1:8" x14ac:dyDescent="0.25">
      <c r="A385" s="31" t="s">
        <v>180</v>
      </c>
      <c r="B385">
        <v>1000</v>
      </c>
      <c r="C385" s="59" t="s">
        <v>28</v>
      </c>
      <c r="D385" s="60" t="s">
        <v>29</v>
      </c>
      <c r="E385" s="61">
        <v>74515.2304</v>
      </c>
      <c r="F385" s="62">
        <v>14</v>
      </c>
      <c r="G385" s="62" t="s">
        <v>12</v>
      </c>
      <c r="H385" s="62" t="s">
        <v>17</v>
      </c>
    </row>
    <row r="386" spans="1:8" x14ac:dyDescent="0.25">
      <c r="A386" s="31" t="s">
        <v>180</v>
      </c>
      <c r="B386">
        <v>2000</v>
      </c>
      <c r="C386" s="59" t="s">
        <v>30</v>
      </c>
      <c r="D386" s="60" t="s">
        <v>31</v>
      </c>
      <c r="E386" s="61">
        <v>8993.6869999999999</v>
      </c>
      <c r="F386" s="62">
        <v>14</v>
      </c>
      <c r="G386" s="62" t="s">
        <v>12</v>
      </c>
      <c r="H386" s="62" t="s">
        <v>32</v>
      </c>
    </row>
    <row r="387" spans="1:8" x14ac:dyDescent="0.25">
      <c r="A387" s="31" t="s">
        <v>180</v>
      </c>
      <c r="B387">
        <v>2000</v>
      </c>
      <c r="C387" s="59" t="s">
        <v>75</v>
      </c>
      <c r="D387" s="60" t="s">
        <v>76</v>
      </c>
      <c r="E387" s="61">
        <v>50387.469000000005</v>
      </c>
      <c r="F387" s="62">
        <v>14</v>
      </c>
      <c r="G387" s="62" t="s">
        <v>12</v>
      </c>
      <c r="H387" s="62" t="s">
        <v>32</v>
      </c>
    </row>
    <row r="388" spans="1:8" x14ac:dyDescent="0.25">
      <c r="A388" s="31" t="s">
        <v>180</v>
      </c>
      <c r="B388">
        <v>2000</v>
      </c>
      <c r="C388" s="59" t="s">
        <v>90</v>
      </c>
      <c r="D388" s="60" t="s">
        <v>91</v>
      </c>
      <c r="E388" s="61">
        <v>2008.3440000000003</v>
      </c>
      <c r="F388" s="62">
        <v>14</v>
      </c>
      <c r="G388" s="62" t="s">
        <v>12</v>
      </c>
      <c r="H388" s="62" t="s">
        <v>32</v>
      </c>
    </row>
    <row r="389" spans="1:8" ht="24.75" x14ac:dyDescent="0.25">
      <c r="A389" s="31" t="s">
        <v>180</v>
      </c>
      <c r="B389">
        <v>3000</v>
      </c>
      <c r="C389" s="59">
        <v>3571</v>
      </c>
      <c r="D389" s="60" t="s">
        <v>146</v>
      </c>
      <c r="E389" s="61">
        <v>30000</v>
      </c>
      <c r="F389" s="62">
        <v>14</v>
      </c>
      <c r="G389" s="62" t="s">
        <v>12</v>
      </c>
      <c r="H389" s="62" t="s">
        <v>32</v>
      </c>
    </row>
    <row r="390" spans="1:8" x14ac:dyDescent="0.25">
      <c r="A390" s="31" t="s">
        <v>180</v>
      </c>
      <c r="B390">
        <v>2000</v>
      </c>
      <c r="C390" s="59" t="s">
        <v>92</v>
      </c>
      <c r="D390" s="60" t="s">
        <v>93</v>
      </c>
      <c r="E390" s="61">
        <v>2140.9080000000004</v>
      </c>
      <c r="F390" s="62">
        <v>14</v>
      </c>
      <c r="G390" s="62" t="s">
        <v>12</v>
      </c>
      <c r="H390" s="62" t="s">
        <v>32</v>
      </c>
    </row>
    <row r="391" spans="1:8" ht="24.75" x14ac:dyDescent="0.25">
      <c r="A391" s="31" t="s">
        <v>180</v>
      </c>
      <c r="B391">
        <v>3000</v>
      </c>
      <c r="C391" s="59">
        <v>3751</v>
      </c>
      <c r="D391" s="60" t="s">
        <v>42</v>
      </c>
      <c r="E391" s="61">
        <v>20000</v>
      </c>
      <c r="F391" s="62">
        <v>14</v>
      </c>
      <c r="G391" s="62" t="s">
        <v>12</v>
      </c>
      <c r="H391" s="62" t="s">
        <v>32</v>
      </c>
    </row>
    <row r="392" spans="1:8" x14ac:dyDescent="0.25">
      <c r="A392" s="31" t="s">
        <v>180</v>
      </c>
      <c r="B392">
        <v>5000</v>
      </c>
      <c r="C392" s="59">
        <v>5111</v>
      </c>
      <c r="D392" s="60" t="s">
        <v>49</v>
      </c>
      <c r="E392" s="61">
        <v>11414.834000000001</v>
      </c>
      <c r="F392" s="62">
        <v>14</v>
      </c>
      <c r="G392" s="62" t="s">
        <v>12</v>
      </c>
      <c r="H392" s="62" t="s">
        <v>50</v>
      </c>
    </row>
    <row r="393" spans="1:8" x14ac:dyDescent="0.25">
      <c r="A393" s="31" t="s">
        <v>180</v>
      </c>
      <c r="B393">
        <v>5000</v>
      </c>
      <c r="C393" s="59">
        <v>5411</v>
      </c>
      <c r="D393" s="60" t="s">
        <v>98</v>
      </c>
      <c r="E393" s="61">
        <v>309758.96399999998</v>
      </c>
      <c r="F393" s="62">
        <v>14</v>
      </c>
      <c r="G393" s="62" t="s">
        <v>12</v>
      </c>
      <c r="H393" s="62" t="s">
        <v>99</v>
      </c>
    </row>
    <row r="394" spans="1:8" x14ac:dyDescent="0.25">
      <c r="A394" s="31" t="s">
        <v>180</v>
      </c>
      <c r="B394">
        <v>5000</v>
      </c>
      <c r="C394" s="59">
        <v>5421</v>
      </c>
      <c r="D394" s="60" t="s">
        <v>182</v>
      </c>
      <c r="E394" s="61">
        <v>49560</v>
      </c>
      <c r="F394" s="62">
        <v>14</v>
      </c>
      <c r="G394" s="62" t="s">
        <v>12</v>
      </c>
      <c r="H394" s="62" t="s">
        <v>99</v>
      </c>
    </row>
    <row r="395" spans="1:8" x14ac:dyDescent="0.25">
      <c r="A395" s="31" t="s">
        <v>180</v>
      </c>
      <c r="B395">
        <v>5000</v>
      </c>
      <c r="C395" s="59">
        <v>5671</v>
      </c>
      <c r="D395" s="60" t="s">
        <v>183</v>
      </c>
      <c r="E395" s="61">
        <v>143322.019</v>
      </c>
      <c r="F395" s="62">
        <v>14</v>
      </c>
      <c r="G395" s="62" t="s">
        <v>12</v>
      </c>
      <c r="H395" s="62" t="s">
        <v>50</v>
      </c>
    </row>
    <row r="396" spans="1:8" x14ac:dyDescent="0.25">
      <c r="A396" s="31" t="s">
        <v>184</v>
      </c>
      <c r="C396" s="63" t="s">
        <v>185</v>
      </c>
      <c r="D396" s="56" t="s">
        <v>184</v>
      </c>
      <c r="E396" s="57">
        <f>SUM(E397:E412)</f>
        <v>2491552.6656557266</v>
      </c>
      <c r="F396" s="55"/>
      <c r="G396" s="55"/>
      <c r="H396" s="58"/>
    </row>
    <row r="397" spans="1:8" x14ac:dyDescent="0.25">
      <c r="A397" s="31" t="s">
        <v>184</v>
      </c>
      <c r="B397">
        <v>1000</v>
      </c>
      <c r="C397" s="59" t="s">
        <v>47</v>
      </c>
      <c r="D397" s="60" t="s">
        <v>16</v>
      </c>
      <c r="E397" s="61">
        <v>1029508.5800000001</v>
      </c>
      <c r="F397" s="62">
        <v>14</v>
      </c>
      <c r="G397" s="62" t="s">
        <v>12</v>
      </c>
      <c r="H397" s="62" t="s">
        <v>17</v>
      </c>
    </row>
    <row r="398" spans="1:8" x14ac:dyDescent="0.25">
      <c r="A398" s="31" t="s">
        <v>184</v>
      </c>
      <c r="B398">
        <v>1000</v>
      </c>
      <c r="C398" s="59" t="s">
        <v>18</v>
      </c>
      <c r="D398" s="60" t="s">
        <v>19</v>
      </c>
      <c r="E398" s="61">
        <v>47102.905220800007</v>
      </c>
      <c r="F398" s="62">
        <v>14</v>
      </c>
      <c r="G398" s="62" t="s">
        <v>12</v>
      </c>
      <c r="H398" s="62" t="s">
        <v>17</v>
      </c>
    </row>
    <row r="399" spans="1:8" x14ac:dyDescent="0.25">
      <c r="A399" s="31" t="s">
        <v>184</v>
      </c>
      <c r="B399">
        <v>1000</v>
      </c>
      <c r="C399" s="59" t="s">
        <v>63</v>
      </c>
      <c r="D399" s="60" t="s">
        <v>64</v>
      </c>
      <c r="E399" s="61">
        <v>1346</v>
      </c>
      <c r="F399" s="62">
        <v>14</v>
      </c>
      <c r="G399" s="62" t="s">
        <v>12</v>
      </c>
      <c r="H399" s="62" t="s">
        <v>17</v>
      </c>
    </row>
    <row r="400" spans="1:8" x14ac:dyDescent="0.25">
      <c r="A400" s="31" t="s">
        <v>184</v>
      </c>
      <c r="B400">
        <v>1000</v>
      </c>
      <c r="C400" s="59" t="s">
        <v>20</v>
      </c>
      <c r="D400" s="60" t="s">
        <v>21</v>
      </c>
      <c r="E400" s="61">
        <v>140974.60000000003</v>
      </c>
      <c r="F400" s="62">
        <v>14</v>
      </c>
      <c r="G400" s="62" t="s">
        <v>12</v>
      </c>
      <c r="H400" s="62" t="s">
        <v>17</v>
      </c>
    </row>
    <row r="401" spans="1:8" x14ac:dyDescent="0.25">
      <c r="A401" s="31" t="s">
        <v>184</v>
      </c>
      <c r="B401">
        <v>1000</v>
      </c>
      <c r="C401" s="59" t="s">
        <v>22</v>
      </c>
      <c r="D401" s="60" t="s">
        <v>23</v>
      </c>
      <c r="E401" s="61">
        <v>9100</v>
      </c>
      <c r="F401" s="62">
        <v>14</v>
      </c>
      <c r="G401" s="62" t="s">
        <v>12</v>
      </c>
      <c r="H401" s="62" t="s">
        <v>17</v>
      </c>
    </row>
    <row r="402" spans="1:8" x14ac:dyDescent="0.25">
      <c r="A402" s="31" t="s">
        <v>184</v>
      </c>
      <c r="B402">
        <v>1000</v>
      </c>
      <c r="C402" s="59" t="s">
        <v>106</v>
      </c>
      <c r="D402" s="60" t="s">
        <v>107</v>
      </c>
      <c r="E402" s="61">
        <v>13500.901440000001</v>
      </c>
      <c r="F402" s="62">
        <v>14</v>
      </c>
      <c r="G402" s="62" t="s">
        <v>12</v>
      </c>
      <c r="H402" s="62" t="s">
        <v>17</v>
      </c>
    </row>
    <row r="403" spans="1:8" x14ac:dyDescent="0.25">
      <c r="A403" s="31" t="s">
        <v>184</v>
      </c>
      <c r="B403">
        <v>1000</v>
      </c>
      <c r="C403" s="59" t="s">
        <v>24</v>
      </c>
      <c r="D403" s="60" t="s">
        <v>25</v>
      </c>
      <c r="E403" s="61">
        <v>262484.81059492641</v>
      </c>
      <c r="F403" s="62">
        <v>14</v>
      </c>
      <c r="G403" s="62" t="s">
        <v>12</v>
      </c>
      <c r="H403" s="62" t="s">
        <v>17</v>
      </c>
    </row>
    <row r="404" spans="1:8" ht="24.75" x14ac:dyDescent="0.25">
      <c r="A404" s="31" t="s">
        <v>184</v>
      </c>
      <c r="B404">
        <v>1000</v>
      </c>
      <c r="C404" s="59" t="s">
        <v>26</v>
      </c>
      <c r="D404" s="60" t="s">
        <v>27</v>
      </c>
      <c r="E404" s="61">
        <v>268196.51230000006</v>
      </c>
      <c r="F404" s="62">
        <v>14</v>
      </c>
      <c r="G404" s="62" t="s">
        <v>12</v>
      </c>
      <c r="H404" s="62" t="s">
        <v>17</v>
      </c>
    </row>
    <row r="405" spans="1:8" x14ac:dyDescent="0.25">
      <c r="A405" s="31" t="s">
        <v>184</v>
      </c>
      <c r="B405">
        <v>1000</v>
      </c>
      <c r="C405" s="59" t="s">
        <v>28</v>
      </c>
      <c r="D405" s="60" t="s">
        <v>29</v>
      </c>
      <c r="E405" s="61">
        <v>41975.377600000007</v>
      </c>
      <c r="F405" s="62">
        <v>14</v>
      </c>
      <c r="G405" s="62" t="s">
        <v>12</v>
      </c>
      <c r="H405" s="62" t="s">
        <v>17</v>
      </c>
    </row>
    <row r="406" spans="1:8" x14ac:dyDescent="0.25">
      <c r="A406" s="31" t="s">
        <v>184</v>
      </c>
      <c r="B406">
        <v>2000</v>
      </c>
      <c r="C406" s="59" t="s">
        <v>30</v>
      </c>
      <c r="D406" s="60" t="s">
        <v>31</v>
      </c>
      <c r="E406" s="61">
        <v>5784.1154999999999</v>
      </c>
      <c r="F406" s="62">
        <v>14</v>
      </c>
      <c r="G406" s="62" t="s">
        <v>12</v>
      </c>
      <c r="H406" s="62" t="s">
        <v>32</v>
      </c>
    </row>
    <row r="407" spans="1:8" x14ac:dyDescent="0.25">
      <c r="A407" s="31" t="s">
        <v>184</v>
      </c>
      <c r="B407">
        <v>2000</v>
      </c>
      <c r="C407" s="59" t="s">
        <v>75</v>
      </c>
      <c r="D407" s="60" t="s">
        <v>76</v>
      </c>
      <c r="E407" s="61">
        <v>15759.249</v>
      </c>
      <c r="F407" s="62">
        <v>14</v>
      </c>
      <c r="G407" s="62" t="s">
        <v>12</v>
      </c>
      <c r="H407" s="62" t="s">
        <v>32</v>
      </c>
    </row>
    <row r="408" spans="1:8" ht="24.75" x14ac:dyDescent="0.25">
      <c r="A408" s="31" t="s">
        <v>184</v>
      </c>
      <c r="B408">
        <v>3000</v>
      </c>
      <c r="C408" s="59">
        <v>3571</v>
      </c>
      <c r="D408" s="60" t="s">
        <v>146</v>
      </c>
      <c r="E408" s="61">
        <v>145000</v>
      </c>
      <c r="F408" s="62">
        <v>14</v>
      </c>
      <c r="G408" s="62" t="s">
        <v>12</v>
      </c>
      <c r="H408" s="62" t="s">
        <v>32</v>
      </c>
    </row>
    <row r="409" spans="1:8" ht="24.75" x14ac:dyDescent="0.25">
      <c r="A409" s="31" t="s">
        <v>184</v>
      </c>
      <c r="B409">
        <v>3000</v>
      </c>
      <c r="C409" s="59">
        <v>3751</v>
      </c>
      <c r="D409" s="60" t="s">
        <v>42</v>
      </c>
      <c r="E409" s="61">
        <v>24000</v>
      </c>
      <c r="F409" s="62">
        <v>14</v>
      </c>
      <c r="G409" s="62" t="s">
        <v>12</v>
      </c>
      <c r="H409" s="62" t="s">
        <v>32</v>
      </c>
    </row>
    <row r="410" spans="1:8" x14ac:dyDescent="0.25">
      <c r="A410" s="31" t="s">
        <v>184</v>
      </c>
      <c r="B410">
        <v>5000</v>
      </c>
      <c r="C410" s="59">
        <v>5411</v>
      </c>
      <c r="D410" s="60" t="s">
        <v>98</v>
      </c>
      <c r="E410" s="61">
        <v>309758.96399999998</v>
      </c>
      <c r="F410" s="62">
        <v>14</v>
      </c>
      <c r="G410" s="62" t="s">
        <v>12</v>
      </c>
      <c r="H410" s="62" t="s">
        <v>99</v>
      </c>
    </row>
    <row r="411" spans="1:8" x14ac:dyDescent="0.25">
      <c r="A411" s="31" t="s">
        <v>184</v>
      </c>
      <c r="B411">
        <v>5000</v>
      </c>
      <c r="C411" s="59">
        <v>5421</v>
      </c>
      <c r="D411" s="60" t="s">
        <v>182</v>
      </c>
      <c r="E411" s="61">
        <v>15950</v>
      </c>
      <c r="F411" s="62">
        <v>14</v>
      </c>
      <c r="G411" s="62" t="s">
        <v>12</v>
      </c>
      <c r="H411" s="62" t="s">
        <v>99</v>
      </c>
    </row>
    <row r="412" spans="1:8" x14ac:dyDescent="0.25">
      <c r="A412" s="31" t="s">
        <v>184</v>
      </c>
      <c r="B412">
        <v>5000</v>
      </c>
      <c r="C412" s="59">
        <v>5671</v>
      </c>
      <c r="D412" s="60" t="s">
        <v>183</v>
      </c>
      <c r="E412" s="61">
        <v>161110.65</v>
      </c>
      <c r="F412" s="62">
        <v>14</v>
      </c>
      <c r="G412" s="62" t="s">
        <v>12</v>
      </c>
      <c r="H412" s="62" t="s">
        <v>50</v>
      </c>
    </row>
    <row r="413" spans="1:8" ht="24" x14ac:dyDescent="0.25">
      <c r="A413" s="31" t="s">
        <v>186</v>
      </c>
      <c r="C413" s="63" t="s">
        <v>187</v>
      </c>
      <c r="D413" s="56" t="s">
        <v>186</v>
      </c>
      <c r="E413" s="57">
        <f>SUM(E414:E425)</f>
        <v>3145529.7331532622</v>
      </c>
      <c r="F413" s="55"/>
      <c r="G413" s="55"/>
      <c r="H413" s="58"/>
    </row>
    <row r="414" spans="1:8" x14ac:dyDescent="0.25">
      <c r="A414" s="31" t="s">
        <v>186</v>
      </c>
      <c r="B414">
        <v>1000</v>
      </c>
      <c r="C414" s="59" t="s">
        <v>47</v>
      </c>
      <c r="D414" s="60" t="s">
        <v>16</v>
      </c>
      <c r="E414" s="61">
        <v>1572200.7840000002</v>
      </c>
      <c r="F414" s="62">
        <v>14</v>
      </c>
      <c r="G414" s="62" t="s">
        <v>12</v>
      </c>
      <c r="H414" s="62" t="s">
        <v>17</v>
      </c>
    </row>
    <row r="415" spans="1:8" x14ac:dyDescent="0.25">
      <c r="A415" s="31" t="s">
        <v>186</v>
      </c>
      <c r="B415">
        <v>1000</v>
      </c>
      <c r="C415" s="59" t="s">
        <v>18</v>
      </c>
      <c r="D415" s="60" t="s">
        <v>19</v>
      </c>
      <c r="E415" s="61">
        <v>86006.318798399996</v>
      </c>
      <c r="F415" s="62">
        <v>14</v>
      </c>
      <c r="G415" s="62" t="s">
        <v>12</v>
      </c>
      <c r="H415" s="62" t="s">
        <v>17</v>
      </c>
    </row>
    <row r="416" spans="1:8" x14ac:dyDescent="0.25">
      <c r="A416" s="31" t="s">
        <v>186</v>
      </c>
      <c r="B416">
        <v>1000</v>
      </c>
      <c r="C416" s="59" t="s">
        <v>20</v>
      </c>
      <c r="D416" s="60" t="s">
        <v>21</v>
      </c>
      <c r="E416" s="61">
        <v>215204.08</v>
      </c>
      <c r="F416" s="62">
        <v>14</v>
      </c>
      <c r="G416" s="62" t="s">
        <v>12</v>
      </c>
      <c r="H416" s="62" t="s">
        <v>17</v>
      </c>
    </row>
    <row r="417" spans="1:8" x14ac:dyDescent="0.25">
      <c r="A417" s="31" t="s">
        <v>186</v>
      </c>
      <c r="B417">
        <v>1000</v>
      </c>
      <c r="C417" s="59" t="s">
        <v>22</v>
      </c>
      <c r="D417" s="60" t="s">
        <v>23</v>
      </c>
      <c r="E417" s="61">
        <v>954</v>
      </c>
      <c r="F417" s="62">
        <v>14</v>
      </c>
      <c r="G417" s="62" t="s">
        <v>12</v>
      </c>
      <c r="H417" s="62" t="s">
        <v>17</v>
      </c>
    </row>
    <row r="418" spans="1:8" x14ac:dyDescent="0.25">
      <c r="A418" s="31" t="s">
        <v>186</v>
      </c>
      <c r="B418">
        <v>1000</v>
      </c>
      <c r="C418" s="59" t="s">
        <v>24</v>
      </c>
      <c r="D418" s="60" t="s">
        <v>25</v>
      </c>
      <c r="E418" s="61">
        <v>380347.08375486161</v>
      </c>
      <c r="F418" s="62">
        <v>14</v>
      </c>
      <c r="G418" s="62" t="s">
        <v>12</v>
      </c>
      <c r="H418" s="62" t="s">
        <v>17</v>
      </c>
    </row>
    <row r="419" spans="1:8" ht="24.75" x14ac:dyDescent="0.25">
      <c r="A419" s="31" t="s">
        <v>186</v>
      </c>
      <c r="B419">
        <v>1000</v>
      </c>
      <c r="C419" s="59" t="s">
        <v>26</v>
      </c>
      <c r="D419" s="60" t="s">
        <v>27</v>
      </c>
      <c r="E419" s="61">
        <v>401932.5882</v>
      </c>
      <c r="F419" s="62">
        <v>14</v>
      </c>
      <c r="G419" s="62" t="s">
        <v>12</v>
      </c>
      <c r="H419" s="62" t="s">
        <v>17</v>
      </c>
    </row>
    <row r="420" spans="1:8" x14ac:dyDescent="0.25">
      <c r="A420" s="31" t="s">
        <v>186</v>
      </c>
      <c r="B420">
        <v>1000</v>
      </c>
      <c r="C420" s="59" t="s">
        <v>28</v>
      </c>
      <c r="D420" s="60" t="s">
        <v>29</v>
      </c>
      <c r="E420" s="61">
        <v>64495.766400000008</v>
      </c>
      <c r="F420" s="62">
        <v>14</v>
      </c>
      <c r="G420" s="62" t="s">
        <v>12</v>
      </c>
      <c r="H420" s="62" t="s">
        <v>17</v>
      </c>
    </row>
    <row r="421" spans="1:8" x14ac:dyDescent="0.25">
      <c r="A421" s="31" t="s">
        <v>186</v>
      </c>
      <c r="B421">
        <v>2000</v>
      </c>
      <c r="C421" s="59" t="s">
        <v>30</v>
      </c>
      <c r="D421" s="60" t="s">
        <v>31</v>
      </c>
      <c r="E421" s="61">
        <v>11046.111999999999</v>
      </c>
      <c r="F421" s="62">
        <v>14</v>
      </c>
      <c r="G421" s="62" t="s">
        <v>12</v>
      </c>
      <c r="H421" s="62" t="s">
        <v>32</v>
      </c>
    </row>
    <row r="422" spans="1:8" x14ac:dyDescent="0.25">
      <c r="A422" s="31" t="s">
        <v>186</v>
      </c>
      <c r="B422">
        <v>2000</v>
      </c>
      <c r="C422" s="59" t="s">
        <v>35</v>
      </c>
      <c r="D422" s="60" t="s">
        <v>36</v>
      </c>
      <c r="E422" s="61">
        <v>209</v>
      </c>
      <c r="F422" s="62">
        <v>14</v>
      </c>
      <c r="G422" s="62" t="s">
        <v>12</v>
      </c>
      <c r="H422" s="62" t="s">
        <v>32</v>
      </c>
    </row>
    <row r="423" spans="1:8" x14ac:dyDescent="0.25">
      <c r="A423" s="31" t="s">
        <v>186</v>
      </c>
      <c r="B423">
        <v>2000</v>
      </c>
      <c r="C423" s="59" t="s">
        <v>53</v>
      </c>
      <c r="D423" s="60" t="s">
        <v>54</v>
      </c>
      <c r="E423" s="61">
        <v>4134</v>
      </c>
      <c r="F423" s="62">
        <v>14</v>
      </c>
      <c r="G423" s="62" t="s">
        <v>12</v>
      </c>
      <c r="H423" s="62" t="s">
        <v>32</v>
      </c>
    </row>
    <row r="424" spans="1:8" x14ac:dyDescent="0.25">
      <c r="A424" s="31" t="s">
        <v>186</v>
      </c>
      <c r="B424">
        <v>3000</v>
      </c>
      <c r="C424" s="59">
        <v>3311</v>
      </c>
      <c r="D424" s="60" t="s">
        <v>65</v>
      </c>
      <c r="E424" s="61">
        <v>144000</v>
      </c>
      <c r="F424" s="62">
        <v>14</v>
      </c>
      <c r="G424" s="62" t="s">
        <v>12</v>
      </c>
      <c r="H424" s="62" t="s">
        <v>32</v>
      </c>
    </row>
    <row r="425" spans="1:8" x14ac:dyDescent="0.25">
      <c r="A425" s="31" t="s">
        <v>186</v>
      </c>
      <c r="B425">
        <v>3000</v>
      </c>
      <c r="C425" s="59">
        <v>3921</v>
      </c>
      <c r="D425" s="60" t="s">
        <v>69</v>
      </c>
      <c r="E425" s="61">
        <v>265000</v>
      </c>
      <c r="F425" s="62">
        <v>14</v>
      </c>
      <c r="G425" s="62" t="s">
        <v>12</v>
      </c>
      <c r="H425" s="62" t="s">
        <v>32</v>
      </c>
    </row>
    <row r="426" spans="1:8" ht="24" x14ac:dyDescent="0.25">
      <c r="A426" s="31" t="s">
        <v>188</v>
      </c>
      <c r="C426" s="63" t="s">
        <v>189</v>
      </c>
      <c r="D426" s="56" t="s">
        <v>188</v>
      </c>
      <c r="E426" s="57">
        <f>SUM(E427:E443)</f>
        <v>6351473.6809390532</v>
      </c>
      <c r="F426" s="55"/>
      <c r="G426" s="55"/>
      <c r="H426" s="58"/>
    </row>
    <row r="427" spans="1:8" x14ac:dyDescent="0.25">
      <c r="A427" s="31" t="s">
        <v>188</v>
      </c>
      <c r="B427">
        <v>1000</v>
      </c>
      <c r="C427" s="59" t="s">
        <v>47</v>
      </c>
      <c r="D427" s="60" t="s">
        <v>16</v>
      </c>
      <c r="E427" s="61">
        <v>3408184.7639999995</v>
      </c>
      <c r="F427" s="62">
        <v>14</v>
      </c>
      <c r="G427" s="62" t="s">
        <v>12</v>
      </c>
      <c r="H427" s="62" t="s">
        <v>17</v>
      </c>
    </row>
    <row r="428" spans="1:8" x14ac:dyDescent="0.25">
      <c r="A428" s="31" t="s">
        <v>188</v>
      </c>
      <c r="B428">
        <v>1000</v>
      </c>
      <c r="C428" s="59" t="s">
        <v>18</v>
      </c>
      <c r="D428" s="60" t="s">
        <v>19</v>
      </c>
      <c r="E428" s="61">
        <v>164941.12892400002</v>
      </c>
      <c r="F428" s="62">
        <v>14</v>
      </c>
      <c r="G428" s="62" t="s">
        <v>12</v>
      </c>
      <c r="H428" s="62" t="s">
        <v>17</v>
      </c>
    </row>
    <row r="429" spans="1:8" x14ac:dyDescent="0.25">
      <c r="A429" s="31" t="s">
        <v>188</v>
      </c>
      <c r="B429">
        <v>1000</v>
      </c>
      <c r="C429" s="59" t="s">
        <v>63</v>
      </c>
      <c r="D429" s="60" t="s">
        <v>64</v>
      </c>
      <c r="E429" s="61">
        <v>136</v>
      </c>
      <c r="F429" s="62">
        <v>14</v>
      </c>
      <c r="G429" s="62" t="s">
        <v>12</v>
      </c>
      <c r="H429" s="62" t="s">
        <v>17</v>
      </c>
    </row>
    <row r="430" spans="1:8" x14ac:dyDescent="0.25">
      <c r="A430" s="31" t="s">
        <v>188</v>
      </c>
      <c r="B430">
        <v>1000</v>
      </c>
      <c r="C430" s="59" t="s">
        <v>20</v>
      </c>
      <c r="D430" s="60" t="s">
        <v>21</v>
      </c>
      <c r="E430" s="61">
        <v>464546.67999999993</v>
      </c>
      <c r="F430" s="62">
        <v>14</v>
      </c>
      <c r="G430" s="62" t="s">
        <v>12</v>
      </c>
      <c r="H430" s="62" t="s">
        <v>17</v>
      </c>
    </row>
    <row r="431" spans="1:8" x14ac:dyDescent="0.25">
      <c r="A431" s="31" t="s">
        <v>188</v>
      </c>
      <c r="B431">
        <v>1000</v>
      </c>
      <c r="C431" s="59" t="s">
        <v>22</v>
      </c>
      <c r="D431" s="60" t="s">
        <v>23</v>
      </c>
      <c r="E431" s="61">
        <v>116517</v>
      </c>
      <c r="F431" s="62">
        <v>14</v>
      </c>
      <c r="G431" s="62" t="s">
        <v>12</v>
      </c>
      <c r="H431" s="62" t="s">
        <v>17</v>
      </c>
    </row>
    <row r="432" spans="1:8" x14ac:dyDescent="0.25">
      <c r="A432" s="31" t="s">
        <v>188</v>
      </c>
      <c r="B432">
        <v>1000</v>
      </c>
      <c r="C432" s="59" t="s">
        <v>24</v>
      </c>
      <c r="D432" s="60" t="s">
        <v>25</v>
      </c>
      <c r="E432" s="61">
        <v>816871.66691505443</v>
      </c>
      <c r="F432" s="62">
        <v>14</v>
      </c>
      <c r="G432" s="62" t="s">
        <v>12</v>
      </c>
      <c r="H432" s="62" t="s">
        <v>17</v>
      </c>
    </row>
    <row r="433" spans="1:8" ht="24.75" x14ac:dyDescent="0.25">
      <c r="A433" s="31" t="s">
        <v>188</v>
      </c>
      <c r="B433">
        <v>1000</v>
      </c>
      <c r="C433" s="59" t="s">
        <v>26</v>
      </c>
      <c r="D433" s="60" t="s">
        <v>27</v>
      </c>
      <c r="E433" s="61">
        <v>859954.57869999995</v>
      </c>
      <c r="F433" s="62">
        <v>14</v>
      </c>
      <c r="G433" s="62" t="s">
        <v>12</v>
      </c>
      <c r="H433" s="62" t="s">
        <v>17</v>
      </c>
    </row>
    <row r="434" spans="1:8" x14ac:dyDescent="0.25">
      <c r="A434" s="31" t="s">
        <v>188</v>
      </c>
      <c r="B434">
        <v>1000</v>
      </c>
      <c r="C434" s="59" t="s">
        <v>28</v>
      </c>
      <c r="D434" s="60" t="s">
        <v>29</v>
      </c>
      <c r="E434" s="61">
        <v>139299.53440000003</v>
      </c>
      <c r="F434" s="62">
        <v>14</v>
      </c>
      <c r="G434" s="62" t="s">
        <v>12</v>
      </c>
      <c r="H434" s="62" t="s">
        <v>17</v>
      </c>
    </row>
    <row r="435" spans="1:8" x14ac:dyDescent="0.25">
      <c r="A435" s="31" t="s">
        <v>188</v>
      </c>
      <c r="B435">
        <v>2000</v>
      </c>
      <c r="C435" s="59" t="s">
        <v>30</v>
      </c>
      <c r="D435" s="60" t="s">
        <v>31</v>
      </c>
      <c r="E435" s="61">
        <v>50738.367999999995</v>
      </c>
      <c r="F435" s="62">
        <v>14</v>
      </c>
      <c r="G435" s="62" t="s">
        <v>12</v>
      </c>
      <c r="H435" s="62" t="s">
        <v>32</v>
      </c>
    </row>
    <row r="436" spans="1:8" x14ac:dyDescent="0.25">
      <c r="A436" s="31" t="s">
        <v>188</v>
      </c>
      <c r="B436">
        <v>2000</v>
      </c>
      <c r="C436" s="59" t="s">
        <v>33</v>
      </c>
      <c r="D436" s="60" t="s">
        <v>34</v>
      </c>
      <c r="E436" s="61">
        <v>6348.8600000000015</v>
      </c>
      <c r="F436" s="62">
        <v>14</v>
      </c>
      <c r="G436" s="62" t="s">
        <v>12</v>
      </c>
      <c r="H436" s="62" t="s">
        <v>32</v>
      </c>
    </row>
    <row r="437" spans="1:8" x14ac:dyDescent="0.25">
      <c r="A437" s="31" t="s">
        <v>188</v>
      </c>
      <c r="B437">
        <v>2000</v>
      </c>
      <c r="C437" s="59" t="s">
        <v>53</v>
      </c>
      <c r="D437" s="60" t="s">
        <v>54</v>
      </c>
      <c r="E437" s="61">
        <v>11792.000000000002</v>
      </c>
      <c r="F437" s="62">
        <v>14</v>
      </c>
      <c r="G437" s="62" t="s">
        <v>12</v>
      </c>
      <c r="H437" s="62" t="s">
        <v>32</v>
      </c>
    </row>
    <row r="438" spans="1:8" x14ac:dyDescent="0.25">
      <c r="A438" s="31" t="s">
        <v>188</v>
      </c>
      <c r="B438">
        <v>3000</v>
      </c>
      <c r="C438" s="59">
        <v>3352</v>
      </c>
      <c r="D438" s="60" t="s">
        <v>179</v>
      </c>
      <c r="E438" s="61">
        <v>96000</v>
      </c>
      <c r="F438" s="62">
        <v>14</v>
      </c>
      <c r="G438" s="62" t="s">
        <v>12</v>
      </c>
      <c r="H438" s="62" t="s">
        <v>32</v>
      </c>
    </row>
    <row r="439" spans="1:8" ht="24.75" x14ac:dyDescent="0.25">
      <c r="A439" s="31" t="s">
        <v>188</v>
      </c>
      <c r="B439">
        <v>3000</v>
      </c>
      <c r="C439" s="59">
        <v>3751</v>
      </c>
      <c r="D439" s="60" t="s">
        <v>42</v>
      </c>
      <c r="E439" s="61">
        <v>50000</v>
      </c>
      <c r="F439" s="62">
        <v>14</v>
      </c>
      <c r="G439" s="62" t="s">
        <v>12</v>
      </c>
      <c r="H439" s="62" t="s">
        <v>32</v>
      </c>
    </row>
    <row r="440" spans="1:8" x14ac:dyDescent="0.25">
      <c r="A440" s="31" t="s">
        <v>188</v>
      </c>
      <c r="B440">
        <v>3000</v>
      </c>
      <c r="C440" s="59">
        <v>3791</v>
      </c>
      <c r="D440" s="60" t="s">
        <v>43</v>
      </c>
      <c r="E440" s="61">
        <v>63000</v>
      </c>
      <c r="F440" s="62">
        <v>14</v>
      </c>
      <c r="G440" s="62" t="s">
        <v>12</v>
      </c>
      <c r="H440" s="62" t="s">
        <v>32</v>
      </c>
    </row>
    <row r="441" spans="1:8" x14ac:dyDescent="0.25">
      <c r="A441" s="31" t="s">
        <v>188</v>
      </c>
      <c r="B441">
        <v>3000</v>
      </c>
      <c r="C441" s="59">
        <v>3921</v>
      </c>
      <c r="D441" s="60" t="s">
        <v>69</v>
      </c>
      <c r="E441" s="61">
        <v>87962.5</v>
      </c>
      <c r="F441" s="62">
        <v>14</v>
      </c>
      <c r="G441" s="62" t="s">
        <v>12</v>
      </c>
      <c r="H441" s="62" t="s">
        <v>32</v>
      </c>
    </row>
    <row r="442" spans="1:8" x14ac:dyDescent="0.25">
      <c r="A442" s="31" t="s">
        <v>188</v>
      </c>
      <c r="B442">
        <v>5000</v>
      </c>
      <c r="C442" s="59">
        <v>5111</v>
      </c>
      <c r="D442" s="60" t="s">
        <v>49</v>
      </c>
      <c r="E442" s="61">
        <v>10394</v>
      </c>
      <c r="F442" s="62">
        <v>14</v>
      </c>
      <c r="G442" s="62" t="s">
        <v>12</v>
      </c>
      <c r="H442" s="62" t="s">
        <v>50</v>
      </c>
    </row>
    <row r="443" spans="1:8" x14ac:dyDescent="0.25">
      <c r="A443" s="31" t="s">
        <v>188</v>
      </c>
      <c r="B443">
        <v>5000</v>
      </c>
      <c r="C443" s="59">
        <v>5651</v>
      </c>
      <c r="D443" s="60" t="s">
        <v>86</v>
      </c>
      <c r="E443" s="61">
        <v>4786.6000000000004</v>
      </c>
      <c r="F443" s="62">
        <v>14</v>
      </c>
      <c r="G443" s="62" t="s">
        <v>12</v>
      </c>
      <c r="H443" s="62" t="s">
        <v>87</v>
      </c>
    </row>
    <row r="444" spans="1:8" x14ac:dyDescent="0.25">
      <c r="A444" s="31" t="s">
        <v>190</v>
      </c>
      <c r="C444" s="63" t="s">
        <v>191</v>
      </c>
      <c r="D444" s="56" t="s">
        <v>190</v>
      </c>
      <c r="E444" s="57">
        <f>SUM(E445:E455)</f>
        <v>65561349.860303313</v>
      </c>
      <c r="F444" s="55"/>
      <c r="G444" s="55"/>
      <c r="H444" s="58"/>
    </row>
    <row r="445" spans="1:8" x14ac:dyDescent="0.25">
      <c r="A445" s="31" t="s">
        <v>190</v>
      </c>
      <c r="B445">
        <v>1000</v>
      </c>
      <c r="C445" s="59" t="s">
        <v>47</v>
      </c>
      <c r="D445" s="60" t="s">
        <v>16</v>
      </c>
      <c r="E445" s="61">
        <v>857546.76800000016</v>
      </c>
      <c r="F445" s="62">
        <v>14</v>
      </c>
      <c r="G445" s="62" t="s">
        <v>12</v>
      </c>
      <c r="H445" s="62" t="s">
        <v>17</v>
      </c>
    </row>
    <row r="446" spans="1:8" x14ac:dyDescent="0.25">
      <c r="A446" s="31" t="s">
        <v>190</v>
      </c>
      <c r="B446">
        <v>1000</v>
      </c>
      <c r="C446" s="59" t="s">
        <v>18</v>
      </c>
      <c r="D446" s="60" t="s">
        <v>19</v>
      </c>
      <c r="E446" s="61">
        <v>53248.367743999996</v>
      </c>
      <c r="F446" s="62">
        <v>14</v>
      </c>
      <c r="G446" s="62" t="s">
        <v>12</v>
      </c>
      <c r="H446" s="62" t="s">
        <v>17</v>
      </c>
    </row>
    <row r="447" spans="1:8" x14ac:dyDescent="0.25">
      <c r="A447" s="31" t="s">
        <v>190</v>
      </c>
      <c r="B447">
        <v>1000</v>
      </c>
      <c r="C447" s="59" t="s">
        <v>20</v>
      </c>
      <c r="D447" s="60" t="s">
        <v>21</v>
      </c>
      <c r="E447" s="61">
        <v>117472.15999999999</v>
      </c>
      <c r="F447" s="62">
        <v>14</v>
      </c>
      <c r="G447" s="62" t="s">
        <v>12</v>
      </c>
      <c r="H447" s="62" t="s">
        <v>17</v>
      </c>
    </row>
    <row r="448" spans="1:8" x14ac:dyDescent="0.25">
      <c r="A448" s="31" t="s">
        <v>190</v>
      </c>
      <c r="B448">
        <v>1000</v>
      </c>
      <c r="C448" s="59" t="s">
        <v>24</v>
      </c>
      <c r="D448" s="60" t="s">
        <v>25</v>
      </c>
      <c r="E448" s="61">
        <v>205321.24955930642</v>
      </c>
      <c r="F448" s="62">
        <v>14</v>
      </c>
      <c r="G448" s="62" t="s">
        <v>12</v>
      </c>
      <c r="H448" s="62" t="s">
        <v>17</v>
      </c>
    </row>
    <row r="449" spans="1:8" ht="24.75" x14ac:dyDescent="0.25">
      <c r="A449" s="31" t="s">
        <v>190</v>
      </c>
      <c r="B449">
        <v>1000</v>
      </c>
      <c r="C449" s="59" t="s">
        <v>26</v>
      </c>
      <c r="D449" s="60" t="s">
        <v>27</v>
      </c>
      <c r="E449" s="61">
        <v>173279.65360000002</v>
      </c>
      <c r="F449" s="62">
        <v>14</v>
      </c>
      <c r="G449" s="62" t="s">
        <v>12</v>
      </c>
      <c r="H449" s="62" t="s">
        <v>17</v>
      </c>
    </row>
    <row r="450" spans="1:8" x14ac:dyDescent="0.25">
      <c r="A450" s="31" t="s">
        <v>190</v>
      </c>
      <c r="B450">
        <v>1000</v>
      </c>
      <c r="C450" s="59" t="s">
        <v>28</v>
      </c>
      <c r="D450" s="60" t="s">
        <v>29</v>
      </c>
      <c r="E450" s="61">
        <v>27210.310399999998</v>
      </c>
      <c r="F450" s="62">
        <v>14</v>
      </c>
      <c r="G450" s="62" t="s">
        <v>12</v>
      </c>
      <c r="H450" s="62" t="s">
        <v>17</v>
      </c>
    </row>
    <row r="451" spans="1:8" x14ac:dyDescent="0.25">
      <c r="A451" s="31" t="s">
        <v>190</v>
      </c>
      <c r="B451">
        <v>2000</v>
      </c>
      <c r="C451" s="59" t="s">
        <v>30</v>
      </c>
      <c r="D451" s="60" t="s">
        <v>31</v>
      </c>
      <c r="E451" s="61">
        <v>9292.5810000000019</v>
      </c>
      <c r="F451" s="62">
        <v>14</v>
      </c>
      <c r="G451" s="62" t="s">
        <v>12</v>
      </c>
      <c r="H451" s="62" t="s">
        <v>32</v>
      </c>
    </row>
    <row r="452" spans="1:8" x14ac:dyDescent="0.25">
      <c r="A452" s="31" t="s">
        <v>190</v>
      </c>
      <c r="B452">
        <v>3000</v>
      </c>
      <c r="C452" s="59" t="s">
        <v>37</v>
      </c>
      <c r="D452" s="60" t="s">
        <v>38</v>
      </c>
      <c r="E452" s="61">
        <v>1800</v>
      </c>
      <c r="F452" s="62">
        <v>14</v>
      </c>
      <c r="G452" s="62" t="s">
        <v>12</v>
      </c>
      <c r="H452" s="62" t="s">
        <v>32</v>
      </c>
    </row>
    <row r="453" spans="1:8" ht="24.75" x14ac:dyDescent="0.25">
      <c r="A453" s="31" t="s">
        <v>190</v>
      </c>
      <c r="B453">
        <v>3000</v>
      </c>
      <c r="C453" s="59">
        <v>3751</v>
      </c>
      <c r="D453" s="60" t="s">
        <v>42</v>
      </c>
      <c r="E453" s="61">
        <v>52750</v>
      </c>
      <c r="F453" s="62">
        <v>14</v>
      </c>
      <c r="G453" s="62" t="s">
        <v>12</v>
      </c>
      <c r="H453" s="62" t="s">
        <v>32</v>
      </c>
    </row>
    <row r="454" spans="1:8" x14ac:dyDescent="0.25">
      <c r="A454" s="31" t="s">
        <v>190</v>
      </c>
      <c r="B454">
        <v>3000</v>
      </c>
      <c r="C454" s="59">
        <v>3921</v>
      </c>
      <c r="D454" s="60" t="s">
        <v>69</v>
      </c>
      <c r="E454" s="61">
        <v>64059536.770000003</v>
      </c>
      <c r="F454" s="62">
        <v>14</v>
      </c>
      <c r="G454" s="62" t="s">
        <v>12</v>
      </c>
      <c r="H454" s="62" t="s">
        <v>32</v>
      </c>
    </row>
    <row r="455" spans="1:8" x14ac:dyDescent="0.25">
      <c r="A455" s="31" t="s">
        <v>190</v>
      </c>
      <c r="B455">
        <v>5000</v>
      </c>
      <c r="C455" s="59">
        <v>5111</v>
      </c>
      <c r="D455" s="60" t="s">
        <v>49</v>
      </c>
      <c r="E455" s="61">
        <v>3892</v>
      </c>
      <c r="F455" s="62">
        <v>14</v>
      </c>
      <c r="G455" s="62" t="s">
        <v>12</v>
      </c>
      <c r="H455" s="62" t="s">
        <v>50</v>
      </c>
    </row>
    <row r="456" spans="1:8" x14ac:dyDescent="0.25">
      <c r="A456" s="31" t="s">
        <v>192</v>
      </c>
      <c r="C456" s="63" t="s">
        <v>193</v>
      </c>
      <c r="D456" s="56" t="s">
        <v>192</v>
      </c>
      <c r="E456" s="57">
        <f>SUM(E457:E474)</f>
        <v>1800253.615334084</v>
      </c>
      <c r="F456" s="55"/>
      <c r="G456" s="55"/>
      <c r="H456" s="58"/>
    </row>
    <row r="457" spans="1:8" x14ac:dyDescent="0.25">
      <c r="A457" s="31" t="s">
        <v>192</v>
      </c>
      <c r="B457">
        <v>1000</v>
      </c>
      <c r="C457" s="59" t="s">
        <v>47</v>
      </c>
      <c r="D457" s="60" t="s">
        <v>16</v>
      </c>
      <c r="E457" s="61">
        <v>894053.08199999994</v>
      </c>
      <c r="F457" s="62">
        <v>14</v>
      </c>
      <c r="G457" s="62" t="s">
        <v>12</v>
      </c>
      <c r="H457" s="62" t="s">
        <v>17</v>
      </c>
    </row>
    <row r="458" spans="1:8" x14ac:dyDescent="0.25">
      <c r="A458" s="31" t="s">
        <v>192</v>
      </c>
      <c r="B458">
        <v>1000</v>
      </c>
      <c r="C458" s="59" t="s">
        <v>18</v>
      </c>
      <c r="D458" s="60" t="s">
        <v>19</v>
      </c>
      <c r="E458" s="61">
        <v>32680.86581760001</v>
      </c>
      <c r="F458" s="62">
        <v>14</v>
      </c>
      <c r="G458" s="62" t="s">
        <v>12</v>
      </c>
      <c r="H458" s="62" t="s">
        <v>17</v>
      </c>
    </row>
    <row r="459" spans="1:8" x14ac:dyDescent="0.25">
      <c r="A459" s="31" t="s">
        <v>192</v>
      </c>
      <c r="B459">
        <v>1000</v>
      </c>
      <c r="C459" s="59" t="s">
        <v>20</v>
      </c>
      <c r="D459" s="60" t="s">
        <v>21</v>
      </c>
      <c r="E459" s="61">
        <v>121779.84000000001</v>
      </c>
      <c r="F459" s="62">
        <v>14</v>
      </c>
      <c r="G459" s="62" t="s">
        <v>12</v>
      </c>
      <c r="H459" s="62" t="s">
        <v>17</v>
      </c>
    </row>
    <row r="460" spans="1:8" x14ac:dyDescent="0.25">
      <c r="A460" s="31" t="s">
        <v>192</v>
      </c>
      <c r="B460">
        <v>1000</v>
      </c>
      <c r="C460" s="59" t="s">
        <v>22</v>
      </c>
      <c r="D460" s="60" t="s">
        <v>23</v>
      </c>
      <c r="E460" s="61">
        <v>4263.75</v>
      </c>
      <c r="F460" s="62">
        <v>14</v>
      </c>
      <c r="G460" s="62" t="s">
        <v>12</v>
      </c>
      <c r="H460" s="62" t="s">
        <v>17</v>
      </c>
    </row>
    <row r="461" spans="1:8" x14ac:dyDescent="0.25">
      <c r="A461" s="31" t="s">
        <v>192</v>
      </c>
      <c r="B461">
        <v>1000</v>
      </c>
      <c r="C461" s="59" t="s">
        <v>24</v>
      </c>
      <c r="D461" s="60" t="s">
        <v>25</v>
      </c>
      <c r="E461" s="61">
        <v>219048.57261648402</v>
      </c>
      <c r="F461" s="62">
        <v>14</v>
      </c>
      <c r="G461" s="62" t="s">
        <v>12</v>
      </c>
      <c r="H461" s="62" t="s">
        <v>17</v>
      </c>
    </row>
    <row r="462" spans="1:8" ht="24.75" x14ac:dyDescent="0.25">
      <c r="A462" s="31" t="s">
        <v>192</v>
      </c>
      <c r="B462">
        <v>1000</v>
      </c>
      <c r="C462" s="59" t="s">
        <v>26</v>
      </c>
      <c r="D462" s="60" t="s">
        <v>27</v>
      </c>
      <c r="E462" s="61">
        <v>233357.60470000003</v>
      </c>
      <c r="F462" s="62">
        <v>14</v>
      </c>
      <c r="G462" s="62" t="s">
        <v>12</v>
      </c>
      <c r="H462" s="62" t="s">
        <v>17</v>
      </c>
    </row>
    <row r="463" spans="1:8" x14ac:dyDescent="0.25">
      <c r="A463" s="31" t="s">
        <v>192</v>
      </c>
      <c r="B463">
        <v>1000</v>
      </c>
      <c r="C463" s="59" t="s">
        <v>28</v>
      </c>
      <c r="D463" s="60" t="s">
        <v>29</v>
      </c>
      <c r="E463" s="61">
        <v>34098.355199999998</v>
      </c>
      <c r="F463" s="62">
        <v>14</v>
      </c>
      <c r="G463" s="62" t="s">
        <v>12</v>
      </c>
      <c r="H463" s="62" t="s">
        <v>17</v>
      </c>
    </row>
    <row r="464" spans="1:8" x14ac:dyDescent="0.25">
      <c r="A464" s="31" t="s">
        <v>192</v>
      </c>
      <c r="B464">
        <v>2000</v>
      </c>
      <c r="C464" s="59" t="s">
        <v>30</v>
      </c>
      <c r="D464" s="60" t="s">
        <v>31</v>
      </c>
      <c r="E464" s="61">
        <v>2288.4369999999999</v>
      </c>
      <c r="F464" s="62">
        <v>14</v>
      </c>
      <c r="G464" s="62" t="s">
        <v>12</v>
      </c>
      <c r="H464" s="62" t="s">
        <v>32</v>
      </c>
    </row>
    <row r="465" spans="1:8" x14ac:dyDescent="0.25">
      <c r="A465" s="31" t="s">
        <v>192</v>
      </c>
      <c r="B465">
        <v>2000</v>
      </c>
      <c r="C465" s="59" t="s">
        <v>53</v>
      </c>
      <c r="D465" s="60" t="s">
        <v>54</v>
      </c>
      <c r="E465" s="61">
        <v>22198</v>
      </c>
      <c r="F465" s="62">
        <v>14</v>
      </c>
      <c r="G465" s="62" t="s">
        <v>12</v>
      </c>
      <c r="H465" s="62" t="s">
        <v>32</v>
      </c>
    </row>
    <row r="466" spans="1:8" x14ac:dyDescent="0.25">
      <c r="A466" s="31" t="s">
        <v>192</v>
      </c>
      <c r="B466">
        <v>2000</v>
      </c>
      <c r="C466" s="59" t="s">
        <v>126</v>
      </c>
      <c r="D466" s="60" t="s">
        <v>127</v>
      </c>
      <c r="E466" s="61">
        <v>684.04</v>
      </c>
      <c r="F466" s="62">
        <v>14</v>
      </c>
      <c r="G466" s="62" t="s">
        <v>12</v>
      </c>
      <c r="H466" s="62" t="s">
        <v>32</v>
      </c>
    </row>
    <row r="467" spans="1:8" x14ac:dyDescent="0.25">
      <c r="A467" s="31" t="s">
        <v>192</v>
      </c>
      <c r="B467">
        <v>2000</v>
      </c>
      <c r="C467" s="59" t="s">
        <v>153</v>
      </c>
      <c r="D467" s="60" t="s">
        <v>154</v>
      </c>
      <c r="E467" s="61">
        <v>17576.548000000003</v>
      </c>
      <c r="F467" s="62">
        <v>14</v>
      </c>
      <c r="G467" s="62" t="s">
        <v>12</v>
      </c>
      <c r="H467" s="62" t="s">
        <v>32</v>
      </c>
    </row>
    <row r="468" spans="1:8" x14ac:dyDescent="0.25">
      <c r="A468" s="31" t="s">
        <v>192</v>
      </c>
      <c r="B468">
        <v>2000</v>
      </c>
      <c r="C468" s="59" t="s">
        <v>94</v>
      </c>
      <c r="D468" s="60" t="s">
        <v>95</v>
      </c>
      <c r="E468" s="61">
        <v>17658.8</v>
      </c>
      <c r="F468" s="62">
        <v>14</v>
      </c>
      <c r="G468" s="62" t="s">
        <v>12</v>
      </c>
      <c r="H468" s="62" t="s">
        <v>32</v>
      </c>
    </row>
    <row r="469" spans="1:8" x14ac:dyDescent="0.25">
      <c r="A469" s="31" t="s">
        <v>192</v>
      </c>
      <c r="B469">
        <v>2000</v>
      </c>
      <c r="C469" s="59" t="s">
        <v>75</v>
      </c>
      <c r="D469" s="60" t="s">
        <v>76</v>
      </c>
      <c r="E469" s="61">
        <v>1689.8200000000002</v>
      </c>
      <c r="F469" s="62">
        <v>14</v>
      </c>
      <c r="G469" s="62" t="s">
        <v>12</v>
      </c>
      <c r="H469" s="62" t="s">
        <v>32</v>
      </c>
    </row>
    <row r="470" spans="1:8" ht="24.75" x14ac:dyDescent="0.25">
      <c r="A470" s="31" t="s">
        <v>192</v>
      </c>
      <c r="B470">
        <v>3000</v>
      </c>
      <c r="C470" s="59">
        <v>3541</v>
      </c>
      <c r="D470" s="60" t="s">
        <v>194</v>
      </c>
      <c r="E470" s="61">
        <v>120000</v>
      </c>
      <c r="F470" s="62">
        <v>14</v>
      </c>
      <c r="G470" s="62" t="s">
        <v>12</v>
      </c>
      <c r="H470" s="62" t="s">
        <v>32</v>
      </c>
    </row>
    <row r="471" spans="1:8" ht="24.75" x14ac:dyDescent="0.25">
      <c r="A471" s="31" t="s">
        <v>192</v>
      </c>
      <c r="B471">
        <v>3000</v>
      </c>
      <c r="C471" s="59">
        <v>3751</v>
      </c>
      <c r="D471" s="60" t="s">
        <v>42</v>
      </c>
      <c r="E471" s="61">
        <v>3000</v>
      </c>
      <c r="F471" s="62">
        <v>14</v>
      </c>
      <c r="G471" s="62" t="s">
        <v>12</v>
      </c>
      <c r="H471" s="62" t="s">
        <v>32</v>
      </c>
    </row>
    <row r="472" spans="1:8" x14ac:dyDescent="0.25">
      <c r="A472" s="31" t="s">
        <v>192</v>
      </c>
      <c r="B472">
        <v>3000</v>
      </c>
      <c r="C472" s="59">
        <v>3791</v>
      </c>
      <c r="D472" s="60" t="s">
        <v>43</v>
      </c>
      <c r="E472" s="61">
        <v>3000</v>
      </c>
      <c r="F472" s="62">
        <v>14</v>
      </c>
      <c r="G472" s="62" t="s">
        <v>12</v>
      </c>
      <c r="H472" s="62" t="s">
        <v>32</v>
      </c>
    </row>
    <row r="473" spans="1:8" x14ac:dyDescent="0.25">
      <c r="A473" s="31" t="s">
        <v>192</v>
      </c>
      <c r="B473">
        <v>5000</v>
      </c>
      <c r="C473" s="59">
        <v>5651</v>
      </c>
      <c r="D473" s="60" t="s">
        <v>86</v>
      </c>
      <c r="E473" s="61">
        <v>13875.900000000001</v>
      </c>
      <c r="F473" s="62">
        <v>14</v>
      </c>
      <c r="G473" s="62" t="s">
        <v>12</v>
      </c>
      <c r="H473" s="62" t="s">
        <v>87</v>
      </c>
    </row>
    <row r="474" spans="1:8" x14ac:dyDescent="0.25">
      <c r="A474" s="31" t="s">
        <v>192</v>
      </c>
      <c r="B474">
        <v>5000</v>
      </c>
      <c r="C474" s="59">
        <v>5671</v>
      </c>
      <c r="D474" s="60" t="s">
        <v>183</v>
      </c>
      <c r="E474" s="61">
        <v>59000</v>
      </c>
      <c r="F474" s="62">
        <v>14</v>
      </c>
      <c r="G474" s="62" t="s">
        <v>12</v>
      </c>
      <c r="H474" s="62" t="s">
        <v>50</v>
      </c>
    </row>
    <row r="475" spans="1:8" x14ac:dyDescent="0.25">
      <c r="A475" s="31" t="s">
        <v>195</v>
      </c>
      <c r="C475" s="63" t="s">
        <v>196</v>
      </c>
      <c r="D475" s="56" t="s">
        <v>195</v>
      </c>
      <c r="E475" s="57">
        <f>SUM(E476:E503)</f>
        <v>6524695.1291289181</v>
      </c>
      <c r="F475" s="55"/>
      <c r="G475" s="55"/>
      <c r="H475" s="58"/>
    </row>
    <row r="476" spans="1:8" x14ac:dyDescent="0.25">
      <c r="A476" s="31" t="s">
        <v>195</v>
      </c>
      <c r="B476">
        <v>1000</v>
      </c>
      <c r="C476" s="59" t="s">
        <v>47</v>
      </c>
      <c r="D476" s="60" t="s">
        <v>16</v>
      </c>
      <c r="E476" s="61">
        <v>1541929.0356363633</v>
      </c>
      <c r="F476" s="62">
        <v>14</v>
      </c>
      <c r="G476" s="62" t="s">
        <v>12</v>
      </c>
      <c r="H476" s="62" t="s">
        <v>17</v>
      </c>
    </row>
    <row r="477" spans="1:8" x14ac:dyDescent="0.25">
      <c r="A477" s="31" t="s">
        <v>195</v>
      </c>
      <c r="B477">
        <v>1000</v>
      </c>
      <c r="C477" s="59" t="s">
        <v>18</v>
      </c>
      <c r="D477" s="60" t="s">
        <v>19</v>
      </c>
      <c r="E477" s="61">
        <v>65928.719313599999</v>
      </c>
      <c r="F477" s="62">
        <v>14</v>
      </c>
      <c r="G477" s="62" t="s">
        <v>12</v>
      </c>
      <c r="H477" s="62" t="s">
        <v>17</v>
      </c>
    </row>
    <row r="478" spans="1:8" x14ac:dyDescent="0.25">
      <c r="A478" s="31" t="s">
        <v>195</v>
      </c>
      <c r="B478">
        <v>1000</v>
      </c>
      <c r="C478" s="59" t="s">
        <v>63</v>
      </c>
      <c r="D478" s="60" t="s">
        <v>64</v>
      </c>
      <c r="E478" s="61">
        <v>16317.272727272724</v>
      </c>
      <c r="F478" s="62">
        <v>14</v>
      </c>
      <c r="G478" s="62" t="s">
        <v>12</v>
      </c>
      <c r="H478" s="62" t="s">
        <v>17</v>
      </c>
    </row>
    <row r="479" spans="1:8" x14ac:dyDescent="0.25">
      <c r="A479" s="31" t="s">
        <v>195</v>
      </c>
      <c r="B479">
        <v>1000</v>
      </c>
      <c r="C479" s="59" t="s">
        <v>20</v>
      </c>
      <c r="D479" s="60" t="s">
        <v>21</v>
      </c>
      <c r="E479" s="61">
        <v>201360.63999999996</v>
      </c>
      <c r="F479" s="62">
        <v>14</v>
      </c>
      <c r="G479" s="62" t="s">
        <v>12</v>
      </c>
      <c r="H479" s="62" t="s">
        <v>17</v>
      </c>
    </row>
    <row r="480" spans="1:8" x14ac:dyDescent="0.25">
      <c r="A480" s="31" t="s">
        <v>195</v>
      </c>
      <c r="B480">
        <v>1000</v>
      </c>
      <c r="C480" s="59" t="s">
        <v>22</v>
      </c>
      <c r="D480" s="60" t="s">
        <v>23</v>
      </c>
      <c r="E480" s="61">
        <v>20409.090909090915</v>
      </c>
      <c r="F480" s="62">
        <v>14</v>
      </c>
      <c r="G480" s="62" t="s">
        <v>12</v>
      </c>
      <c r="H480" s="62" t="s">
        <v>17</v>
      </c>
    </row>
    <row r="481" spans="1:8" x14ac:dyDescent="0.25">
      <c r="A481" s="31" t="s">
        <v>195</v>
      </c>
      <c r="B481">
        <v>1000</v>
      </c>
      <c r="C481" s="59" t="s">
        <v>24</v>
      </c>
      <c r="D481" s="60" t="s">
        <v>25</v>
      </c>
      <c r="E481" s="61">
        <v>377172.7785425912</v>
      </c>
      <c r="F481" s="62">
        <v>14</v>
      </c>
      <c r="G481" s="62" t="s">
        <v>12</v>
      </c>
      <c r="H481" s="62" t="s">
        <v>17</v>
      </c>
    </row>
    <row r="482" spans="1:8" ht="24.75" x14ac:dyDescent="0.25">
      <c r="A482" s="31" t="s">
        <v>195</v>
      </c>
      <c r="B482">
        <v>1000</v>
      </c>
      <c r="C482" s="59" t="s">
        <v>26</v>
      </c>
      <c r="D482" s="60" t="s">
        <v>27</v>
      </c>
      <c r="E482" s="61">
        <v>387437.83590000001</v>
      </c>
      <c r="F482" s="62">
        <v>14</v>
      </c>
      <c r="G482" s="62" t="s">
        <v>12</v>
      </c>
      <c r="H482" s="62" t="s">
        <v>17</v>
      </c>
    </row>
    <row r="483" spans="1:8" x14ac:dyDescent="0.25">
      <c r="A483" s="31" t="s">
        <v>195</v>
      </c>
      <c r="B483">
        <v>1000</v>
      </c>
      <c r="C483" s="59" t="s">
        <v>28</v>
      </c>
      <c r="D483" s="60" t="s">
        <v>29</v>
      </c>
      <c r="E483" s="61">
        <v>62441.433599999997</v>
      </c>
      <c r="F483" s="62">
        <v>14</v>
      </c>
      <c r="G483" s="62" t="s">
        <v>12</v>
      </c>
      <c r="H483" s="62" t="s">
        <v>17</v>
      </c>
    </row>
    <row r="484" spans="1:8" x14ac:dyDescent="0.25">
      <c r="A484" s="31" t="s">
        <v>195</v>
      </c>
      <c r="B484">
        <v>2000</v>
      </c>
      <c r="C484" s="59" t="s">
        <v>30</v>
      </c>
      <c r="D484" s="60" t="s">
        <v>31</v>
      </c>
      <c r="E484" s="61">
        <v>7945.418999999999</v>
      </c>
      <c r="F484" s="62">
        <v>14</v>
      </c>
      <c r="G484" s="62" t="s">
        <v>12</v>
      </c>
      <c r="H484" s="62" t="s">
        <v>32</v>
      </c>
    </row>
    <row r="485" spans="1:8" x14ac:dyDescent="0.25">
      <c r="A485" s="31" t="s">
        <v>195</v>
      </c>
      <c r="B485">
        <v>2000</v>
      </c>
      <c r="C485" s="59" t="s">
        <v>126</v>
      </c>
      <c r="D485" s="60" t="s">
        <v>127</v>
      </c>
      <c r="E485" s="61">
        <v>9304.2870000000003</v>
      </c>
      <c r="F485" s="62">
        <v>14</v>
      </c>
      <c r="G485" s="62" t="s">
        <v>12</v>
      </c>
      <c r="H485" s="62" t="s">
        <v>32</v>
      </c>
    </row>
    <row r="486" spans="1:8" x14ac:dyDescent="0.25">
      <c r="A486" s="31" t="s">
        <v>195</v>
      </c>
      <c r="B486">
        <v>2000</v>
      </c>
      <c r="C486" s="59" t="s">
        <v>110</v>
      </c>
      <c r="D486" s="60" t="s">
        <v>111</v>
      </c>
      <c r="E486" s="61">
        <v>455.16900000000004</v>
      </c>
      <c r="F486" s="62">
        <v>14</v>
      </c>
      <c r="G486" s="62" t="s">
        <v>12</v>
      </c>
      <c r="H486" s="62" t="s">
        <v>32</v>
      </c>
    </row>
    <row r="487" spans="1:8" x14ac:dyDescent="0.25">
      <c r="A487" s="31" t="s">
        <v>195</v>
      </c>
      <c r="B487">
        <v>2000</v>
      </c>
      <c r="C487" s="59" t="s">
        <v>197</v>
      </c>
      <c r="D487" s="60" t="s">
        <v>198</v>
      </c>
      <c r="E487" s="61">
        <v>324.32400000000001</v>
      </c>
      <c r="F487" s="62">
        <v>14</v>
      </c>
      <c r="G487" s="62" t="s">
        <v>12</v>
      </c>
      <c r="H487" s="62" t="s">
        <v>32</v>
      </c>
    </row>
    <row r="488" spans="1:8" x14ac:dyDescent="0.25">
      <c r="A488" s="31" t="s">
        <v>195</v>
      </c>
      <c r="B488">
        <v>2000</v>
      </c>
      <c r="C488" s="59" t="s">
        <v>90</v>
      </c>
      <c r="D488" s="60" t="s">
        <v>91</v>
      </c>
      <c r="E488" s="61">
        <v>201.542</v>
      </c>
      <c r="F488" s="62">
        <v>14</v>
      </c>
      <c r="G488" s="62" t="s">
        <v>12</v>
      </c>
      <c r="H488" s="62" t="s">
        <v>32</v>
      </c>
    </row>
    <row r="489" spans="1:8" x14ac:dyDescent="0.25">
      <c r="A489" s="31" t="s">
        <v>195</v>
      </c>
      <c r="B489">
        <v>2000</v>
      </c>
      <c r="C489" s="59" t="s">
        <v>92</v>
      </c>
      <c r="D489" s="60" t="s">
        <v>93</v>
      </c>
      <c r="E489" s="61">
        <v>69373.688999999998</v>
      </c>
      <c r="F489" s="62">
        <v>14</v>
      </c>
      <c r="G489" s="62" t="s">
        <v>12</v>
      </c>
      <c r="H489" s="62" t="s">
        <v>32</v>
      </c>
    </row>
    <row r="490" spans="1:8" x14ac:dyDescent="0.25">
      <c r="A490" s="31" t="s">
        <v>195</v>
      </c>
      <c r="B490">
        <v>2000</v>
      </c>
      <c r="C490" s="59" t="s">
        <v>153</v>
      </c>
      <c r="D490" s="60" t="s">
        <v>154</v>
      </c>
      <c r="E490" s="61">
        <v>743848.24450000003</v>
      </c>
      <c r="F490" s="62">
        <v>14</v>
      </c>
      <c r="G490" s="62" t="s">
        <v>12</v>
      </c>
      <c r="H490" s="62" t="s">
        <v>32</v>
      </c>
    </row>
    <row r="491" spans="1:8" x14ac:dyDescent="0.25">
      <c r="A491" s="31" t="s">
        <v>195</v>
      </c>
      <c r="B491">
        <v>2000</v>
      </c>
      <c r="C491" s="59" t="s">
        <v>166</v>
      </c>
      <c r="D491" s="60" t="s">
        <v>167</v>
      </c>
      <c r="E491" s="61">
        <v>556.79999999999995</v>
      </c>
      <c r="F491" s="62">
        <v>14</v>
      </c>
      <c r="G491" s="62" t="s">
        <v>12</v>
      </c>
      <c r="H491" s="62" t="s">
        <v>32</v>
      </c>
    </row>
    <row r="492" spans="1:8" x14ac:dyDescent="0.25">
      <c r="A492" s="31" t="s">
        <v>195</v>
      </c>
      <c r="B492">
        <v>2000</v>
      </c>
      <c r="C492" s="59" t="s">
        <v>168</v>
      </c>
      <c r="D492" s="60" t="s">
        <v>169</v>
      </c>
      <c r="E492" s="61">
        <v>20.88</v>
      </c>
      <c r="F492" s="62">
        <v>14</v>
      </c>
      <c r="G492" s="62" t="s">
        <v>12</v>
      </c>
      <c r="H492" s="62" t="s">
        <v>32</v>
      </c>
    </row>
    <row r="493" spans="1:8" x14ac:dyDescent="0.25">
      <c r="A493" s="31" t="s">
        <v>195</v>
      </c>
      <c r="B493">
        <v>2000</v>
      </c>
      <c r="C493" s="59" t="s">
        <v>94</v>
      </c>
      <c r="D493" s="60" t="s">
        <v>95</v>
      </c>
      <c r="E493" s="61">
        <v>212442.54</v>
      </c>
      <c r="F493" s="62">
        <v>14</v>
      </c>
      <c r="G493" s="62" t="s">
        <v>12</v>
      </c>
      <c r="H493" s="62" t="s">
        <v>32</v>
      </c>
    </row>
    <row r="494" spans="1:8" x14ac:dyDescent="0.25">
      <c r="A494" s="31" t="s">
        <v>195</v>
      </c>
      <c r="B494">
        <v>2000</v>
      </c>
      <c r="C494" s="59" t="s">
        <v>114</v>
      </c>
      <c r="D494" s="60" t="s">
        <v>115</v>
      </c>
      <c r="E494" s="61">
        <v>1950.568</v>
      </c>
      <c r="F494" s="62">
        <v>14</v>
      </c>
      <c r="G494" s="62" t="s">
        <v>12</v>
      </c>
      <c r="H494" s="62" t="s">
        <v>32</v>
      </c>
    </row>
    <row r="495" spans="1:8" x14ac:dyDescent="0.25">
      <c r="A495" s="31" t="s">
        <v>195</v>
      </c>
      <c r="B495">
        <v>2000</v>
      </c>
      <c r="C495" s="59" t="s">
        <v>170</v>
      </c>
      <c r="D495" s="60" t="s">
        <v>171</v>
      </c>
      <c r="E495" s="61">
        <v>2262.4</v>
      </c>
      <c r="F495" s="62">
        <v>14</v>
      </c>
      <c r="G495" s="62" t="s">
        <v>12</v>
      </c>
      <c r="H495" s="62" t="s">
        <v>32</v>
      </c>
    </row>
    <row r="496" spans="1:8" x14ac:dyDescent="0.25">
      <c r="A496" s="31" t="s">
        <v>195</v>
      </c>
      <c r="B496">
        <v>2000</v>
      </c>
      <c r="C496" s="59" t="s">
        <v>75</v>
      </c>
      <c r="D496" s="60" t="s">
        <v>76</v>
      </c>
      <c r="E496" s="61">
        <v>33380.184999999998</v>
      </c>
      <c r="F496" s="62">
        <v>14</v>
      </c>
      <c r="G496" s="62" t="s">
        <v>12</v>
      </c>
      <c r="H496" s="62" t="s">
        <v>32</v>
      </c>
    </row>
    <row r="497" spans="1:8" x14ac:dyDescent="0.25">
      <c r="A497" s="31" t="s">
        <v>195</v>
      </c>
      <c r="B497">
        <v>3000</v>
      </c>
      <c r="C497" s="59">
        <v>3352</v>
      </c>
      <c r="D497" s="60" t="s">
        <v>179</v>
      </c>
      <c r="E497" s="61">
        <v>328000</v>
      </c>
      <c r="F497" s="62">
        <v>14</v>
      </c>
      <c r="G497" s="62" t="s">
        <v>12</v>
      </c>
      <c r="H497" s="62" t="s">
        <v>32</v>
      </c>
    </row>
    <row r="498" spans="1:8" x14ac:dyDescent="0.25">
      <c r="A498" s="31" t="s">
        <v>195</v>
      </c>
      <c r="B498">
        <v>3000</v>
      </c>
      <c r="C498" s="59" t="s">
        <v>37</v>
      </c>
      <c r="D498" s="60" t="s">
        <v>38</v>
      </c>
      <c r="E498" s="61">
        <v>900</v>
      </c>
      <c r="F498" s="62">
        <v>14</v>
      </c>
      <c r="G498" s="62" t="s">
        <v>12</v>
      </c>
      <c r="H498" s="62" t="s">
        <v>32</v>
      </c>
    </row>
    <row r="499" spans="1:8" x14ac:dyDescent="0.25">
      <c r="A499" s="31" t="s">
        <v>195</v>
      </c>
      <c r="B499">
        <v>3000</v>
      </c>
      <c r="C499" s="59">
        <v>3511</v>
      </c>
      <c r="D499" s="60" t="s">
        <v>83</v>
      </c>
      <c r="E499" s="61">
        <v>1500000</v>
      </c>
      <c r="F499" s="62">
        <v>14</v>
      </c>
      <c r="G499" s="62" t="s">
        <v>12</v>
      </c>
      <c r="H499" s="62" t="s">
        <v>32</v>
      </c>
    </row>
    <row r="500" spans="1:8" ht="36.75" x14ac:dyDescent="0.25">
      <c r="A500" s="31" t="s">
        <v>195</v>
      </c>
      <c r="B500">
        <v>3000</v>
      </c>
      <c r="C500" s="59">
        <v>3721</v>
      </c>
      <c r="D500" s="60" t="s">
        <v>48</v>
      </c>
      <c r="E500" s="61">
        <v>7900</v>
      </c>
      <c r="F500" s="62">
        <v>14</v>
      </c>
      <c r="G500" s="62" t="s">
        <v>12</v>
      </c>
      <c r="H500" s="62" t="s">
        <v>32</v>
      </c>
    </row>
    <row r="501" spans="1:8" ht="24.75" x14ac:dyDescent="0.25">
      <c r="A501" s="31" t="s">
        <v>195</v>
      </c>
      <c r="B501">
        <v>3000</v>
      </c>
      <c r="C501" s="59">
        <v>3751</v>
      </c>
      <c r="D501" s="60" t="s">
        <v>42</v>
      </c>
      <c r="E501" s="61">
        <v>16775</v>
      </c>
      <c r="F501" s="62">
        <v>14</v>
      </c>
      <c r="G501" s="62" t="s">
        <v>12</v>
      </c>
      <c r="H501" s="62" t="s">
        <v>32</v>
      </c>
    </row>
    <row r="502" spans="1:8" x14ac:dyDescent="0.25">
      <c r="A502" s="31" t="s">
        <v>195</v>
      </c>
      <c r="B502">
        <v>5000</v>
      </c>
      <c r="C502" s="59">
        <v>5621</v>
      </c>
      <c r="D502" s="60" t="s">
        <v>199</v>
      </c>
      <c r="E502" s="61">
        <v>766665</v>
      </c>
      <c r="F502" s="62">
        <v>14</v>
      </c>
      <c r="G502" s="62" t="s">
        <v>12</v>
      </c>
      <c r="H502" s="62" t="s">
        <v>50</v>
      </c>
    </row>
    <row r="503" spans="1:8" x14ac:dyDescent="0.25">
      <c r="A503" s="31" t="s">
        <v>195</v>
      </c>
      <c r="B503">
        <v>5000</v>
      </c>
      <c r="C503" s="59">
        <v>5671</v>
      </c>
      <c r="D503" s="60" t="s">
        <v>183</v>
      </c>
      <c r="E503" s="61">
        <v>149392.27499999999</v>
      </c>
      <c r="F503" s="62">
        <v>14</v>
      </c>
      <c r="G503" s="62" t="s">
        <v>12</v>
      </c>
      <c r="H503" s="62" t="s">
        <v>50</v>
      </c>
    </row>
    <row r="504" spans="1:8" x14ac:dyDescent="0.25">
      <c r="A504" s="31" t="s">
        <v>200</v>
      </c>
      <c r="C504" s="63" t="s">
        <v>201</v>
      </c>
      <c r="D504" s="56" t="s">
        <v>200</v>
      </c>
      <c r="E504" s="57">
        <f>SUM(E505:E539)</f>
        <v>8002142.4605361279</v>
      </c>
      <c r="F504" s="55"/>
      <c r="G504" s="55"/>
      <c r="H504" s="58"/>
    </row>
    <row r="505" spans="1:8" x14ac:dyDescent="0.25">
      <c r="A505" s="31" t="s">
        <v>200</v>
      </c>
      <c r="B505">
        <v>1000</v>
      </c>
      <c r="C505" s="59" t="s">
        <v>47</v>
      </c>
      <c r="D505" s="60" t="s">
        <v>16</v>
      </c>
      <c r="E505" s="61">
        <v>2115795.2999999993</v>
      </c>
      <c r="F505" s="62">
        <v>14</v>
      </c>
      <c r="G505" s="62" t="s">
        <v>12</v>
      </c>
      <c r="H505" s="62" t="s">
        <v>17</v>
      </c>
    </row>
    <row r="506" spans="1:8" x14ac:dyDescent="0.25">
      <c r="A506" s="31" t="s">
        <v>200</v>
      </c>
      <c r="B506">
        <v>1000</v>
      </c>
      <c r="C506" s="59" t="s">
        <v>18</v>
      </c>
      <c r="D506" s="60" t="s">
        <v>19</v>
      </c>
      <c r="E506" s="61">
        <v>75776.267767199985</v>
      </c>
      <c r="F506" s="62">
        <v>14</v>
      </c>
      <c r="G506" s="62" t="s">
        <v>12</v>
      </c>
      <c r="H506" s="62" t="s">
        <v>17</v>
      </c>
    </row>
    <row r="507" spans="1:8" x14ac:dyDescent="0.25">
      <c r="A507" s="31" t="s">
        <v>200</v>
      </c>
      <c r="B507">
        <v>1000</v>
      </c>
      <c r="C507" s="59" t="s">
        <v>63</v>
      </c>
      <c r="D507" s="60" t="s">
        <v>64</v>
      </c>
      <c r="E507" s="61">
        <v>40053</v>
      </c>
      <c r="F507" s="62">
        <v>14</v>
      </c>
      <c r="G507" s="62" t="s">
        <v>12</v>
      </c>
      <c r="H507" s="62" t="s">
        <v>17</v>
      </c>
    </row>
    <row r="508" spans="1:8" x14ac:dyDescent="0.25">
      <c r="A508" s="31" t="s">
        <v>200</v>
      </c>
      <c r="B508">
        <v>1000</v>
      </c>
      <c r="C508" s="59" t="s">
        <v>20</v>
      </c>
      <c r="D508" s="60" t="s">
        <v>21</v>
      </c>
      <c r="E508" s="61">
        <v>272830.99999999988</v>
      </c>
      <c r="F508" s="62">
        <v>14</v>
      </c>
      <c r="G508" s="62" t="s">
        <v>12</v>
      </c>
      <c r="H508" s="62" t="s">
        <v>17</v>
      </c>
    </row>
    <row r="509" spans="1:8" x14ac:dyDescent="0.25">
      <c r="A509" s="31" t="s">
        <v>200</v>
      </c>
      <c r="B509">
        <v>1000</v>
      </c>
      <c r="C509" s="59" t="s">
        <v>22</v>
      </c>
      <c r="D509" s="60" t="s">
        <v>23</v>
      </c>
      <c r="E509" s="61">
        <v>24348</v>
      </c>
      <c r="F509" s="62">
        <v>14</v>
      </c>
      <c r="G509" s="62" t="s">
        <v>12</v>
      </c>
      <c r="H509" s="62" t="s">
        <v>17</v>
      </c>
    </row>
    <row r="510" spans="1:8" x14ac:dyDescent="0.25">
      <c r="A510" s="31" t="s">
        <v>200</v>
      </c>
      <c r="B510">
        <v>1000</v>
      </c>
      <c r="C510" s="59" t="s">
        <v>24</v>
      </c>
      <c r="D510" s="60" t="s">
        <v>25</v>
      </c>
      <c r="E510" s="61">
        <v>507378.90296892764</v>
      </c>
      <c r="F510" s="62">
        <v>14</v>
      </c>
      <c r="G510" s="62" t="s">
        <v>12</v>
      </c>
      <c r="H510" s="62" t="s">
        <v>17</v>
      </c>
    </row>
    <row r="511" spans="1:8" ht="24.75" x14ac:dyDescent="0.25">
      <c r="A511" s="31" t="s">
        <v>200</v>
      </c>
      <c r="B511">
        <v>1000</v>
      </c>
      <c r="C511" s="59" t="s">
        <v>26</v>
      </c>
      <c r="D511" s="60" t="s">
        <v>27</v>
      </c>
      <c r="E511" s="61">
        <v>521987.05609999993</v>
      </c>
      <c r="F511" s="62">
        <v>14</v>
      </c>
      <c r="G511" s="62" t="s">
        <v>12</v>
      </c>
      <c r="H511" s="62" t="s">
        <v>17</v>
      </c>
    </row>
    <row r="512" spans="1:8" x14ac:dyDescent="0.25">
      <c r="A512" s="31" t="s">
        <v>200</v>
      </c>
      <c r="B512">
        <v>1000</v>
      </c>
      <c r="C512" s="59" t="s">
        <v>28</v>
      </c>
      <c r="D512" s="60" t="s">
        <v>29</v>
      </c>
      <c r="E512" s="61">
        <v>79422.907199999972</v>
      </c>
      <c r="F512" s="62">
        <v>14</v>
      </c>
      <c r="G512" s="62" t="s">
        <v>12</v>
      </c>
      <c r="H512" s="62" t="s">
        <v>17</v>
      </c>
    </row>
    <row r="513" spans="1:8" x14ac:dyDescent="0.25">
      <c r="A513" s="31" t="s">
        <v>200</v>
      </c>
      <c r="B513">
        <v>2000</v>
      </c>
      <c r="C513" s="59" t="s">
        <v>30</v>
      </c>
      <c r="D513" s="60" t="s">
        <v>31</v>
      </c>
      <c r="E513" s="61">
        <v>10139.040499999999</v>
      </c>
      <c r="F513" s="62">
        <v>14</v>
      </c>
      <c r="G513" s="62" t="s">
        <v>12</v>
      </c>
      <c r="H513" s="62" t="s">
        <v>32</v>
      </c>
    </row>
    <row r="514" spans="1:8" x14ac:dyDescent="0.25">
      <c r="A514" s="31" t="s">
        <v>200</v>
      </c>
      <c r="B514">
        <v>2000</v>
      </c>
      <c r="C514" s="59" t="s">
        <v>126</v>
      </c>
      <c r="D514" s="60" t="s">
        <v>127</v>
      </c>
      <c r="E514" s="61">
        <v>12118.823</v>
      </c>
      <c r="F514" s="62">
        <v>14</v>
      </c>
      <c r="G514" s="62" t="s">
        <v>12</v>
      </c>
      <c r="H514" s="62" t="s">
        <v>32</v>
      </c>
    </row>
    <row r="515" spans="1:8" x14ac:dyDescent="0.25">
      <c r="A515" s="31" t="s">
        <v>200</v>
      </c>
      <c r="B515">
        <v>2000</v>
      </c>
      <c r="C515" s="59" t="s">
        <v>108</v>
      </c>
      <c r="D515" s="60" t="s">
        <v>109</v>
      </c>
      <c r="E515" s="61">
        <v>16329.999999999998</v>
      </c>
      <c r="F515" s="62">
        <v>14</v>
      </c>
      <c r="G515" s="62" t="s">
        <v>12</v>
      </c>
      <c r="H515" s="62" t="s">
        <v>32</v>
      </c>
    </row>
    <row r="516" spans="1:8" x14ac:dyDescent="0.25">
      <c r="A516" s="31" t="s">
        <v>200</v>
      </c>
      <c r="B516">
        <v>2000</v>
      </c>
      <c r="C516" s="59" t="s">
        <v>197</v>
      </c>
      <c r="D516" s="60" t="s">
        <v>198</v>
      </c>
      <c r="E516" s="61">
        <v>1621.62</v>
      </c>
      <c r="F516" s="62">
        <v>14</v>
      </c>
      <c r="G516" s="62" t="s">
        <v>12</v>
      </c>
      <c r="H516" s="62" t="s">
        <v>32</v>
      </c>
    </row>
    <row r="517" spans="1:8" x14ac:dyDescent="0.25">
      <c r="A517" s="31" t="s">
        <v>200</v>
      </c>
      <c r="B517">
        <v>2000</v>
      </c>
      <c r="C517" s="59" t="s">
        <v>90</v>
      </c>
      <c r="D517" s="60" t="s">
        <v>91</v>
      </c>
      <c r="E517" s="61">
        <v>21347.862000000001</v>
      </c>
      <c r="F517" s="62">
        <v>14</v>
      </c>
      <c r="G517" s="62" t="s">
        <v>12</v>
      </c>
      <c r="H517" s="62" t="s">
        <v>32</v>
      </c>
    </row>
    <row r="518" spans="1:8" x14ac:dyDescent="0.25">
      <c r="A518" s="31" t="s">
        <v>200</v>
      </c>
      <c r="B518">
        <v>2000</v>
      </c>
      <c r="C518" s="59" t="s">
        <v>92</v>
      </c>
      <c r="D518" s="60" t="s">
        <v>93</v>
      </c>
      <c r="E518" s="61">
        <v>59593.684000000008</v>
      </c>
      <c r="F518" s="62">
        <v>14</v>
      </c>
      <c r="G518" s="62" t="s">
        <v>12</v>
      </c>
      <c r="H518" s="62" t="s">
        <v>32</v>
      </c>
    </row>
    <row r="519" spans="1:8" x14ac:dyDescent="0.25">
      <c r="A519" s="31" t="s">
        <v>200</v>
      </c>
      <c r="B519">
        <v>2000</v>
      </c>
      <c r="C519" s="59" t="s">
        <v>153</v>
      </c>
      <c r="D519" s="60" t="s">
        <v>154</v>
      </c>
      <c r="E519" s="61">
        <v>424240.17500000005</v>
      </c>
      <c r="F519" s="62">
        <v>14</v>
      </c>
      <c r="G519" s="62" t="s">
        <v>12</v>
      </c>
      <c r="H519" s="62" t="s">
        <v>32</v>
      </c>
    </row>
    <row r="520" spans="1:8" x14ac:dyDescent="0.25">
      <c r="A520" s="31" t="s">
        <v>200</v>
      </c>
      <c r="B520">
        <v>2000</v>
      </c>
      <c r="C520" s="59" t="s">
        <v>168</v>
      </c>
      <c r="D520" s="60" t="s">
        <v>169</v>
      </c>
      <c r="E520" s="61">
        <v>355.28399999999999</v>
      </c>
      <c r="F520" s="62">
        <v>14</v>
      </c>
      <c r="G520" s="62" t="s">
        <v>12</v>
      </c>
      <c r="H520" s="62" t="s">
        <v>32</v>
      </c>
    </row>
    <row r="521" spans="1:8" x14ac:dyDescent="0.25">
      <c r="A521" s="31" t="s">
        <v>200</v>
      </c>
      <c r="B521">
        <v>2000</v>
      </c>
      <c r="C521" s="59" t="s">
        <v>94</v>
      </c>
      <c r="D521" s="60" t="s">
        <v>95</v>
      </c>
      <c r="E521" s="61">
        <v>248977.22899999999</v>
      </c>
      <c r="F521" s="62">
        <v>14</v>
      </c>
      <c r="G521" s="62" t="s">
        <v>12</v>
      </c>
      <c r="H521" s="62" t="s">
        <v>32</v>
      </c>
    </row>
    <row r="522" spans="1:8" x14ac:dyDescent="0.25">
      <c r="A522" s="31" t="s">
        <v>200</v>
      </c>
      <c r="B522">
        <v>2000</v>
      </c>
      <c r="C522" s="59" t="s">
        <v>96</v>
      </c>
      <c r="D522" s="60" t="s">
        <v>97</v>
      </c>
      <c r="E522" s="61">
        <v>2305.116</v>
      </c>
      <c r="F522" s="62">
        <v>14</v>
      </c>
      <c r="G522" s="62" t="s">
        <v>12</v>
      </c>
      <c r="H522" s="62" t="s">
        <v>32</v>
      </c>
    </row>
    <row r="523" spans="1:8" ht="36.75" x14ac:dyDescent="0.25">
      <c r="A523" s="31" t="s">
        <v>200</v>
      </c>
      <c r="B523">
        <v>2000</v>
      </c>
      <c r="C523" s="59">
        <v>2613</v>
      </c>
      <c r="D523" s="60" t="s">
        <v>132</v>
      </c>
      <c r="E523" s="61">
        <v>25361.063999999998</v>
      </c>
      <c r="F523" s="62">
        <v>14</v>
      </c>
      <c r="G523" s="62" t="s">
        <v>12</v>
      </c>
      <c r="H523" s="62" t="s">
        <v>32</v>
      </c>
    </row>
    <row r="524" spans="1:8" x14ac:dyDescent="0.25">
      <c r="A524" s="31" t="s">
        <v>200</v>
      </c>
      <c r="B524">
        <v>2000</v>
      </c>
      <c r="C524" s="59" t="s">
        <v>75</v>
      </c>
      <c r="D524" s="60" t="s">
        <v>76</v>
      </c>
      <c r="E524" s="61">
        <v>40892.820999999996</v>
      </c>
      <c r="F524" s="62">
        <v>14</v>
      </c>
      <c r="G524" s="62" t="s">
        <v>12</v>
      </c>
      <c r="H524" s="62" t="s">
        <v>32</v>
      </c>
    </row>
    <row r="525" spans="1:8" x14ac:dyDescent="0.25">
      <c r="A525" s="31" t="s">
        <v>200</v>
      </c>
      <c r="B525">
        <v>2000</v>
      </c>
      <c r="C525" s="59" t="s">
        <v>133</v>
      </c>
      <c r="D525" s="60" t="s">
        <v>134</v>
      </c>
      <c r="E525" s="61">
        <v>303.44600000000003</v>
      </c>
      <c r="F525" s="62">
        <v>14</v>
      </c>
      <c r="G525" s="62" t="s">
        <v>12</v>
      </c>
      <c r="H525" s="62" t="s">
        <v>32</v>
      </c>
    </row>
    <row r="526" spans="1:8" ht="24.75" x14ac:dyDescent="0.25">
      <c r="A526" s="31" t="s">
        <v>200</v>
      </c>
      <c r="B526">
        <v>2000</v>
      </c>
      <c r="C526" s="59" t="s">
        <v>202</v>
      </c>
      <c r="D526" s="60" t="s">
        <v>203</v>
      </c>
      <c r="E526" s="61">
        <v>25932.22</v>
      </c>
      <c r="F526" s="62">
        <v>14</v>
      </c>
      <c r="G526" s="62" t="s">
        <v>12</v>
      </c>
      <c r="H526" s="62" t="s">
        <v>32</v>
      </c>
    </row>
    <row r="527" spans="1:8" ht="24.75" x14ac:dyDescent="0.25">
      <c r="A527" s="31" t="s">
        <v>200</v>
      </c>
      <c r="B527">
        <v>3000</v>
      </c>
      <c r="C527" s="59">
        <v>3391</v>
      </c>
      <c r="D527" s="60" t="s">
        <v>103</v>
      </c>
      <c r="E527" s="61">
        <v>504000</v>
      </c>
      <c r="F527" s="62">
        <v>14</v>
      </c>
      <c r="G527" s="62" t="s">
        <v>12</v>
      </c>
      <c r="H527" s="62" t="s">
        <v>32</v>
      </c>
    </row>
    <row r="528" spans="1:8" ht="24.75" x14ac:dyDescent="0.25">
      <c r="A528" s="31" t="s">
        <v>200</v>
      </c>
      <c r="B528">
        <v>3000</v>
      </c>
      <c r="C528" s="59">
        <v>3541</v>
      </c>
      <c r="D528" s="60" t="s">
        <v>194</v>
      </c>
      <c r="E528" s="61">
        <v>100000</v>
      </c>
      <c r="F528" s="62">
        <v>14</v>
      </c>
      <c r="G528" s="62" t="s">
        <v>12</v>
      </c>
      <c r="H528" s="62" t="s">
        <v>32</v>
      </c>
    </row>
    <row r="529" spans="1:8" ht="24.75" x14ac:dyDescent="0.25">
      <c r="A529" s="31" t="s">
        <v>200</v>
      </c>
      <c r="B529">
        <v>3000</v>
      </c>
      <c r="C529" s="59">
        <v>3571</v>
      </c>
      <c r="D529" s="60" t="s">
        <v>146</v>
      </c>
      <c r="E529" s="61">
        <v>2021944.15</v>
      </c>
      <c r="F529" s="62">
        <v>14</v>
      </c>
      <c r="G529" s="62" t="s">
        <v>12</v>
      </c>
      <c r="H529" s="62" t="s">
        <v>32</v>
      </c>
    </row>
    <row r="530" spans="1:8" x14ac:dyDescent="0.25">
      <c r="A530" s="31" t="s">
        <v>200</v>
      </c>
      <c r="B530">
        <v>3000</v>
      </c>
      <c r="C530" s="59">
        <v>3581</v>
      </c>
      <c r="D530" s="60" t="s">
        <v>147</v>
      </c>
      <c r="E530" s="61">
        <v>45000</v>
      </c>
      <c r="F530" s="62">
        <v>14</v>
      </c>
      <c r="G530" s="62" t="s">
        <v>12</v>
      </c>
      <c r="H530" s="62" t="s">
        <v>32</v>
      </c>
    </row>
    <row r="531" spans="1:8" ht="24.75" x14ac:dyDescent="0.25">
      <c r="A531" s="31" t="s">
        <v>200</v>
      </c>
      <c r="B531">
        <v>3000</v>
      </c>
      <c r="C531" s="59">
        <v>3751</v>
      </c>
      <c r="D531" s="60" t="s">
        <v>42</v>
      </c>
      <c r="E531" s="61">
        <v>10000</v>
      </c>
      <c r="F531" s="62">
        <v>14</v>
      </c>
      <c r="G531" s="62" t="s">
        <v>12</v>
      </c>
      <c r="H531" s="62" t="s">
        <v>32</v>
      </c>
    </row>
    <row r="532" spans="1:8" x14ac:dyDescent="0.25">
      <c r="A532" s="31" t="s">
        <v>200</v>
      </c>
      <c r="B532">
        <v>5000</v>
      </c>
      <c r="C532" s="59">
        <v>5111</v>
      </c>
      <c r="D532" s="60" t="s">
        <v>49</v>
      </c>
      <c r="E532" s="61">
        <v>6420.3</v>
      </c>
      <c r="F532" s="62">
        <v>14</v>
      </c>
      <c r="G532" s="62" t="s">
        <v>12</v>
      </c>
      <c r="H532" s="62" t="s">
        <v>50</v>
      </c>
    </row>
    <row r="533" spans="1:8" x14ac:dyDescent="0.25">
      <c r="A533" s="31" t="s">
        <v>200</v>
      </c>
      <c r="B533">
        <v>5000</v>
      </c>
      <c r="C533" s="59">
        <v>5191</v>
      </c>
      <c r="D533" s="60" t="s">
        <v>84</v>
      </c>
      <c r="E533" s="61">
        <v>5379.3119999999999</v>
      </c>
      <c r="F533" s="62">
        <v>14</v>
      </c>
      <c r="G533" s="62" t="s">
        <v>12</v>
      </c>
      <c r="H533" s="62" t="s">
        <v>50</v>
      </c>
    </row>
    <row r="534" spans="1:8" x14ac:dyDescent="0.25">
      <c r="A534" s="31" t="s">
        <v>200</v>
      </c>
      <c r="B534">
        <v>5000</v>
      </c>
      <c r="C534" s="59">
        <v>5311</v>
      </c>
      <c r="D534" s="60" t="s">
        <v>204</v>
      </c>
      <c r="E534" s="61">
        <v>22258.079999999998</v>
      </c>
      <c r="F534" s="62">
        <v>14</v>
      </c>
      <c r="G534" s="62" t="s">
        <v>12</v>
      </c>
      <c r="H534" s="62" t="s">
        <v>50</v>
      </c>
    </row>
    <row r="535" spans="1:8" x14ac:dyDescent="0.25">
      <c r="A535" s="31" t="s">
        <v>200</v>
      </c>
      <c r="B535">
        <v>5000</v>
      </c>
      <c r="C535" s="59">
        <v>5322</v>
      </c>
      <c r="D535" s="60" t="s">
        <v>205</v>
      </c>
      <c r="E535" s="61">
        <v>96330</v>
      </c>
      <c r="F535" s="62">
        <v>14</v>
      </c>
      <c r="G535" s="62" t="s">
        <v>12</v>
      </c>
      <c r="H535" s="62" t="s">
        <v>50</v>
      </c>
    </row>
    <row r="536" spans="1:8" x14ac:dyDescent="0.25">
      <c r="A536" s="31" t="s">
        <v>200</v>
      </c>
      <c r="B536">
        <v>5000</v>
      </c>
      <c r="C536" s="59">
        <v>5621</v>
      </c>
      <c r="D536" s="60" t="s">
        <v>199</v>
      </c>
      <c r="E536" s="61">
        <v>634887</v>
      </c>
      <c r="F536" s="62">
        <v>14</v>
      </c>
      <c r="G536" s="62" t="s">
        <v>12</v>
      </c>
      <c r="H536" s="62" t="s">
        <v>50</v>
      </c>
    </row>
    <row r="537" spans="1:8" x14ac:dyDescent="0.25">
      <c r="A537" s="31" t="s">
        <v>200</v>
      </c>
      <c r="B537">
        <v>5000</v>
      </c>
      <c r="C537" s="59">
        <v>5651</v>
      </c>
      <c r="D537" s="60" t="s">
        <v>86</v>
      </c>
      <c r="E537" s="61">
        <v>9573.2000000000007</v>
      </c>
      <c r="F537" s="62">
        <v>14</v>
      </c>
      <c r="G537" s="62" t="s">
        <v>12</v>
      </c>
      <c r="H537" s="62" t="s">
        <v>87</v>
      </c>
    </row>
    <row r="538" spans="1:8" x14ac:dyDescent="0.25">
      <c r="A538" s="31" t="s">
        <v>200</v>
      </c>
      <c r="B538">
        <v>5000</v>
      </c>
      <c r="C538" s="59">
        <v>5671</v>
      </c>
      <c r="D538" s="60" t="s">
        <v>183</v>
      </c>
      <c r="E538" s="61">
        <v>11933.565000000002</v>
      </c>
      <c r="F538" s="62">
        <v>14</v>
      </c>
      <c r="G538" s="62" t="s">
        <v>12</v>
      </c>
      <c r="H538" s="62" t="s">
        <v>50</v>
      </c>
    </row>
    <row r="539" spans="1:8" x14ac:dyDescent="0.25">
      <c r="A539" s="31" t="s">
        <v>200</v>
      </c>
      <c r="B539">
        <v>5000</v>
      </c>
      <c r="C539" s="59">
        <v>5691</v>
      </c>
      <c r="D539" s="60" t="s">
        <v>206</v>
      </c>
      <c r="E539" s="61">
        <v>7306.0349999999999</v>
      </c>
      <c r="F539" s="62">
        <v>14</v>
      </c>
      <c r="G539" s="62" t="s">
        <v>12</v>
      </c>
      <c r="H539" s="62" t="s">
        <v>50</v>
      </c>
    </row>
    <row r="540" spans="1:8" x14ac:dyDescent="0.25">
      <c r="A540" s="31" t="s">
        <v>207</v>
      </c>
      <c r="C540" s="63" t="s">
        <v>208</v>
      </c>
      <c r="D540" s="56" t="s">
        <v>207</v>
      </c>
      <c r="E540" s="57">
        <f>SUM(E541:E569)</f>
        <v>3163401.4837014242</v>
      </c>
      <c r="F540" s="55"/>
      <c r="G540" s="55"/>
      <c r="H540" s="58"/>
    </row>
    <row r="541" spans="1:8" x14ac:dyDescent="0.25">
      <c r="A541" s="31" t="s">
        <v>207</v>
      </c>
      <c r="B541">
        <v>1000</v>
      </c>
      <c r="C541" s="59" t="s">
        <v>47</v>
      </c>
      <c r="D541" s="60" t="s">
        <v>16</v>
      </c>
      <c r="E541" s="61">
        <v>1149576.8879999996</v>
      </c>
      <c r="F541" s="62">
        <v>14</v>
      </c>
      <c r="G541" s="62" t="s">
        <v>12</v>
      </c>
      <c r="H541" s="62" t="s">
        <v>17</v>
      </c>
    </row>
    <row r="542" spans="1:8" x14ac:dyDescent="0.25">
      <c r="A542" s="31" t="s">
        <v>207</v>
      </c>
      <c r="B542">
        <v>1000</v>
      </c>
      <c r="C542" s="59" t="s">
        <v>18</v>
      </c>
      <c r="D542" s="60" t="s">
        <v>19</v>
      </c>
      <c r="E542" s="61">
        <v>39823.078495199989</v>
      </c>
      <c r="F542" s="62">
        <v>14</v>
      </c>
      <c r="G542" s="62" t="s">
        <v>12</v>
      </c>
      <c r="H542" s="62" t="s">
        <v>17</v>
      </c>
    </row>
    <row r="543" spans="1:8" x14ac:dyDescent="0.25">
      <c r="A543" s="31" t="s">
        <v>207</v>
      </c>
      <c r="B543">
        <v>1000</v>
      </c>
      <c r="C543" s="59" t="s">
        <v>20</v>
      </c>
      <c r="D543" s="60" t="s">
        <v>21</v>
      </c>
      <c r="E543" s="61">
        <v>156716.56</v>
      </c>
      <c r="F543" s="62">
        <v>14</v>
      </c>
      <c r="G543" s="62" t="s">
        <v>12</v>
      </c>
      <c r="H543" s="62" t="s">
        <v>17</v>
      </c>
    </row>
    <row r="544" spans="1:8" x14ac:dyDescent="0.25">
      <c r="A544" s="31" t="s">
        <v>207</v>
      </c>
      <c r="B544">
        <v>1000</v>
      </c>
      <c r="C544" s="59" t="s">
        <v>22</v>
      </c>
      <c r="D544" s="60" t="s">
        <v>23</v>
      </c>
      <c r="E544" s="61">
        <v>27799</v>
      </c>
      <c r="F544" s="62">
        <v>14</v>
      </c>
      <c r="G544" s="62" t="s">
        <v>12</v>
      </c>
      <c r="H544" s="62" t="s">
        <v>17</v>
      </c>
    </row>
    <row r="545" spans="1:8" x14ac:dyDescent="0.25">
      <c r="A545" s="31" t="s">
        <v>207</v>
      </c>
      <c r="B545">
        <v>1000</v>
      </c>
      <c r="C545" s="59" t="s">
        <v>24</v>
      </c>
      <c r="D545" s="60" t="s">
        <v>25</v>
      </c>
      <c r="E545" s="61">
        <v>278379.96460622404</v>
      </c>
      <c r="F545" s="62">
        <v>14</v>
      </c>
      <c r="G545" s="62" t="s">
        <v>12</v>
      </c>
      <c r="H545" s="62" t="s">
        <v>17</v>
      </c>
    </row>
    <row r="546" spans="1:8" ht="24.75" x14ac:dyDescent="0.25">
      <c r="A546" s="31" t="s">
        <v>207</v>
      </c>
      <c r="B546">
        <v>1000</v>
      </c>
      <c r="C546" s="59" t="s">
        <v>26</v>
      </c>
      <c r="D546" s="60" t="s">
        <v>27</v>
      </c>
      <c r="E546" s="61">
        <v>296969.56950000004</v>
      </c>
      <c r="F546" s="62">
        <v>14</v>
      </c>
      <c r="G546" s="62" t="s">
        <v>12</v>
      </c>
      <c r="H546" s="62" t="s">
        <v>17</v>
      </c>
    </row>
    <row r="547" spans="1:8" x14ac:dyDescent="0.25">
      <c r="A547" s="31" t="s">
        <v>207</v>
      </c>
      <c r="B547">
        <v>1000</v>
      </c>
      <c r="C547" s="59" t="s">
        <v>28</v>
      </c>
      <c r="D547" s="60" t="s">
        <v>29</v>
      </c>
      <c r="E547" s="61">
        <v>49050.601599999995</v>
      </c>
      <c r="F547" s="62">
        <v>14</v>
      </c>
      <c r="G547" s="62" t="s">
        <v>12</v>
      </c>
      <c r="H547" s="62" t="s">
        <v>17</v>
      </c>
    </row>
    <row r="548" spans="1:8" x14ac:dyDescent="0.25">
      <c r="A548" s="31" t="s">
        <v>207</v>
      </c>
      <c r="B548">
        <v>2000</v>
      </c>
      <c r="C548" s="59" t="s">
        <v>30</v>
      </c>
      <c r="D548" s="60" t="s">
        <v>31</v>
      </c>
      <c r="E548" s="61">
        <v>7128.5910000000022</v>
      </c>
      <c r="F548" s="62">
        <v>14</v>
      </c>
      <c r="G548" s="62" t="s">
        <v>12</v>
      </c>
      <c r="H548" s="62" t="s">
        <v>32</v>
      </c>
    </row>
    <row r="549" spans="1:8" x14ac:dyDescent="0.25">
      <c r="A549" s="31" t="s">
        <v>207</v>
      </c>
      <c r="B549">
        <v>2000</v>
      </c>
      <c r="C549" s="59" t="s">
        <v>33</v>
      </c>
      <c r="D549" s="60" t="s">
        <v>34</v>
      </c>
      <c r="E549" s="61">
        <v>2170.9</v>
      </c>
      <c r="F549" s="62">
        <v>14</v>
      </c>
      <c r="G549" s="62" t="s">
        <v>12</v>
      </c>
      <c r="H549" s="62" t="s">
        <v>32</v>
      </c>
    </row>
    <row r="550" spans="1:8" x14ac:dyDescent="0.25">
      <c r="A550" s="31" t="s">
        <v>207</v>
      </c>
      <c r="B550">
        <v>2000</v>
      </c>
      <c r="C550" s="59" t="s">
        <v>35</v>
      </c>
      <c r="D550" s="60" t="s">
        <v>36</v>
      </c>
      <c r="E550" s="61">
        <v>753.90800000000002</v>
      </c>
      <c r="F550" s="62">
        <v>14</v>
      </c>
      <c r="G550" s="62" t="s">
        <v>12</v>
      </c>
      <c r="H550" s="62" t="s">
        <v>32</v>
      </c>
    </row>
    <row r="551" spans="1:8" x14ac:dyDescent="0.25">
      <c r="A551" s="31" t="s">
        <v>207</v>
      </c>
      <c r="B551">
        <v>2000</v>
      </c>
      <c r="C551" s="59" t="s">
        <v>53</v>
      </c>
      <c r="D551" s="60" t="s">
        <v>54</v>
      </c>
      <c r="E551" s="61">
        <v>1646.8999999999999</v>
      </c>
      <c r="F551" s="62">
        <v>14</v>
      </c>
      <c r="G551" s="62" t="s">
        <v>12</v>
      </c>
      <c r="H551" s="62" t="s">
        <v>32</v>
      </c>
    </row>
    <row r="552" spans="1:8" x14ac:dyDescent="0.25">
      <c r="A552" s="31" t="s">
        <v>207</v>
      </c>
      <c r="B552">
        <v>2000</v>
      </c>
      <c r="C552" s="59" t="s">
        <v>126</v>
      </c>
      <c r="D552" s="60" t="s">
        <v>127</v>
      </c>
      <c r="E552" s="61">
        <v>3122.366</v>
      </c>
      <c r="F552" s="62">
        <v>14</v>
      </c>
      <c r="G552" s="62" t="s">
        <v>12</v>
      </c>
      <c r="H552" s="62" t="s">
        <v>32</v>
      </c>
    </row>
    <row r="553" spans="1:8" x14ac:dyDescent="0.25">
      <c r="A553" s="31" t="s">
        <v>207</v>
      </c>
      <c r="B553">
        <v>2000</v>
      </c>
      <c r="C553" s="59" t="s">
        <v>55</v>
      </c>
      <c r="D553" s="60" t="s">
        <v>56</v>
      </c>
      <c r="E553" s="61">
        <v>11561</v>
      </c>
      <c r="F553" s="62">
        <v>14</v>
      </c>
      <c r="G553" s="62" t="s">
        <v>12</v>
      </c>
      <c r="H553" s="62" t="s">
        <v>32</v>
      </c>
    </row>
    <row r="554" spans="1:8" x14ac:dyDescent="0.25">
      <c r="A554" s="31" t="s">
        <v>207</v>
      </c>
      <c r="B554">
        <v>2000</v>
      </c>
      <c r="C554" s="59" t="s">
        <v>128</v>
      </c>
      <c r="D554" s="60" t="s">
        <v>129</v>
      </c>
      <c r="E554" s="61">
        <v>2676.57</v>
      </c>
      <c r="F554" s="62">
        <v>14</v>
      </c>
      <c r="G554" s="62" t="s">
        <v>12</v>
      </c>
      <c r="H554" s="62" t="s">
        <v>32</v>
      </c>
    </row>
    <row r="555" spans="1:8" x14ac:dyDescent="0.25">
      <c r="A555" s="31" t="s">
        <v>207</v>
      </c>
      <c r="B555">
        <v>2000</v>
      </c>
      <c r="C555" s="59" t="s">
        <v>92</v>
      </c>
      <c r="D555" s="60" t="s">
        <v>93</v>
      </c>
      <c r="E555" s="61">
        <v>426.79599999999994</v>
      </c>
      <c r="F555" s="62">
        <v>14</v>
      </c>
      <c r="G555" s="62" t="s">
        <v>12</v>
      </c>
      <c r="H555" s="62" t="s">
        <v>32</v>
      </c>
    </row>
    <row r="556" spans="1:8" x14ac:dyDescent="0.25">
      <c r="A556" s="31" t="s">
        <v>207</v>
      </c>
      <c r="B556">
        <v>2000</v>
      </c>
      <c r="C556" s="59" t="s">
        <v>153</v>
      </c>
      <c r="D556" s="60" t="s">
        <v>154</v>
      </c>
      <c r="E556" s="61">
        <v>401395.82150000002</v>
      </c>
      <c r="F556" s="62">
        <v>14</v>
      </c>
      <c r="G556" s="62" t="s">
        <v>12</v>
      </c>
      <c r="H556" s="62" t="s">
        <v>32</v>
      </c>
    </row>
    <row r="557" spans="1:8" x14ac:dyDescent="0.25">
      <c r="A557" s="31" t="s">
        <v>207</v>
      </c>
      <c r="B557">
        <v>2000</v>
      </c>
      <c r="C557" s="59" t="s">
        <v>168</v>
      </c>
      <c r="D557" s="60" t="s">
        <v>169</v>
      </c>
      <c r="E557" s="61">
        <v>620.68599999999992</v>
      </c>
      <c r="F557" s="62">
        <v>14</v>
      </c>
      <c r="G557" s="62" t="s">
        <v>12</v>
      </c>
      <c r="H557" s="62" t="s">
        <v>32</v>
      </c>
    </row>
    <row r="558" spans="1:8" x14ac:dyDescent="0.25">
      <c r="A558" s="31" t="s">
        <v>207</v>
      </c>
      <c r="B558">
        <v>2000</v>
      </c>
      <c r="C558" s="59" t="s">
        <v>94</v>
      </c>
      <c r="D558" s="60" t="s">
        <v>95</v>
      </c>
      <c r="E558" s="61">
        <v>204528.04950000002</v>
      </c>
      <c r="F558" s="62">
        <v>14</v>
      </c>
      <c r="G558" s="62" t="s">
        <v>12</v>
      </c>
      <c r="H558" s="62" t="s">
        <v>32</v>
      </c>
    </row>
    <row r="559" spans="1:8" ht="36.75" x14ac:dyDescent="0.25">
      <c r="A559" s="31" t="s">
        <v>207</v>
      </c>
      <c r="B559">
        <v>2000</v>
      </c>
      <c r="C559" s="59">
        <v>2613</v>
      </c>
      <c r="D559" s="60" t="s">
        <v>132</v>
      </c>
      <c r="E559" s="61">
        <v>109.03200000000001</v>
      </c>
      <c r="F559" s="62">
        <v>14</v>
      </c>
      <c r="G559" s="62" t="s">
        <v>12</v>
      </c>
      <c r="H559" s="62" t="s">
        <v>32</v>
      </c>
    </row>
    <row r="560" spans="1:8" x14ac:dyDescent="0.25">
      <c r="A560" s="31" t="s">
        <v>207</v>
      </c>
      <c r="B560">
        <v>2000</v>
      </c>
      <c r="C560" s="59" t="s">
        <v>170</v>
      </c>
      <c r="D560" s="60" t="s">
        <v>171</v>
      </c>
      <c r="E560" s="61">
        <v>3045.384</v>
      </c>
      <c r="F560" s="62">
        <v>14</v>
      </c>
      <c r="G560" s="62" t="s">
        <v>12</v>
      </c>
      <c r="H560" s="62" t="s">
        <v>32</v>
      </c>
    </row>
    <row r="561" spans="1:8" x14ac:dyDescent="0.25">
      <c r="A561" s="31" t="s">
        <v>207</v>
      </c>
      <c r="B561">
        <v>2000</v>
      </c>
      <c r="C561" s="59" t="s">
        <v>75</v>
      </c>
      <c r="D561" s="60" t="s">
        <v>76</v>
      </c>
      <c r="E561" s="61">
        <v>5472.6725000000006</v>
      </c>
      <c r="F561" s="62">
        <v>14</v>
      </c>
      <c r="G561" s="62" t="s">
        <v>12</v>
      </c>
      <c r="H561" s="62" t="s">
        <v>32</v>
      </c>
    </row>
    <row r="562" spans="1:8" ht="24.75" x14ac:dyDescent="0.25">
      <c r="A562" s="31" t="s">
        <v>207</v>
      </c>
      <c r="B562">
        <v>3000</v>
      </c>
      <c r="C562" s="59">
        <v>3391</v>
      </c>
      <c r="D562" s="60" t="s">
        <v>103</v>
      </c>
      <c r="E562" s="61">
        <v>126103.9</v>
      </c>
      <c r="F562" s="62">
        <v>14</v>
      </c>
      <c r="G562" s="62" t="s">
        <v>12</v>
      </c>
      <c r="H562" s="62" t="s">
        <v>32</v>
      </c>
    </row>
    <row r="563" spans="1:8" x14ac:dyDescent="0.25">
      <c r="A563" s="31" t="s">
        <v>207</v>
      </c>
      <c r="B563">
        <v>3000</v>
      </c>
      <c r="C563" s="59" t="s">
        <v>37</v>
      </c>
      <c r="D563" s="60" t="s">
        <v>38</v>
      </c>
      <c r="E563" s="61">
        <v>1500</v>
      </c>
      <c r="F563" s="62">
        <v>14</v>
      </c>
      <c r="G563" s="62" t="s">
        <v>12</v>
      </c>
      <c r="H563" s="62" t="s">
        <v>32</v>
      </c>
    </row>
    <row r="564" spans="1:8" ht="24.75" x14ac:dyDescent="0.25">
      <c r="A564" s="31" t="s">
        <v>207</v>
      </c>
      <c r="B564">
        <v>3000</v>
      </c>
      <c r="C564" s="59">
        <v>3541</v>
      </c>
      <c r="D564" s="60" t="s">
        <v>194</v>
      </c>
      <c r="E564" s="61">
        <v>179800</v>
      </c>
      <c r="F564" s="62">
        <v>14</v>
      </c>
      <c r="G564" s="62" t="s">
        <v>12</v>
      </c>
      <c r="H564" s="62" t="s">
        <v>32</v>
      </c>
    </row>
    <row r="565" spans="1:8" x14ac:dyDescent="0.25">
      <c r="A565" s="31" t="s">
        <v>207</v>
      </c>
      <c r="B565">
        <v>3000</v>
      </c>
      <c r="C565" s="59">
        <v>3581</v>
      </c>
      <c r="D565" s="60" t="s">
        <v>147</v>
      </c>
      <c r="E565" s="61">
        <v>16400</v>
      </c>
      <c r="F565" s="62">
        <v>14</v>
      </c>
      <c r="G565" s="62" t="s">
        <v>12</v>
      </c>
      <c r="H565" s="62" t="s">
        <v>32</v>
      </c>
    </row>
    <row r="566" spans="1:8" ht="36.75" x14ac:dyDescent="0.25">
      <c r="A566" s="31" t="s">
        <v>207</v>
      </c>
      <c r="B566">
        <v>3000</v>
      </c>
      <c r="C566" s="59">
        <v>3721</v>
      </c>
      <c r="D566" s="60" t="s">
        <v>48</v>
      </c>
      <c r="E566" s="61">
        <v>2000</v>
      </c>
      <c r="F566" s="62">
        <v>14</v>
      </c>
      <c r="G566" s="62" t="s">
        <v>12</v>
      </c>
      <c r="H566" s="62" t="s">
        <v>32</v>
      </c>
    </row>
    <row r="567" spans="1:8" ht="24.75" x14ac:dyDescent="0.25">
      <c r="A567" s="31" t="s">
        <v>207</v>
      </c>
      <c r="B567">
        <v>3000</v>
      </c>
      <c r="C567" s="59">
        <v>3751</v>
      </c>
      <c r="D567" s="60" t="s">
        <v>42</v>
      </c>
      <c r="E567" s="61">
        <v>23200</v>
      </c>
      <c r="F567" s="62">
        <v>14</v>
      </c>
      <c r="G567" s="62" t="s">
        <v>12</v>
      </c>
      <c r="H567" s="62" t="s">
        <v>32</v>
      </c>
    </row>
    <row r="568" spans="1:8" x14ac:dyDescent="0.25">
      <c r="A568" s="31" t="s">
        <v>207</v>
      </c>
      <c r="B568">
        <v>5000</v>
      </c>
      <c r="C568" s="59">
        <v>5111</v>
      </c>
      <c r="D568" s="60" t="s">
        <v>49</v>
      </c>
      <c r="E568" s="61">
        <v>25389.5</v>
      </c>
      <c r="F568" s="62">
        <v>14</v>
      </c>
      <c r="G568" s="62" t="s">
        <v>12</v>
      </c>
      <c r="H568" s="62" t="s">
        <v>50</v>
      </c>
    </row>
    <row r="569" spans="1:8" x14ac:dyDescent="0.25">
      <c r="A569" s="31" t="s">
        <v>207</v>
      </c>
      <c r="B569">
        <v>5000</v>
      </c>
      <c r="C569" s="59">
        <v>5322</v>
      </c>
      <c r="D569" s="60" t="s">
        <v>205</v>
      </c>
      <c r="E569" s="61">
        <v>146033.745</v>
      </c>
      <c r="F569" s="62">
        <v>14</v>
      </c>
      <c r="G569" s="62" t="s">
        <v>12</v>
      </c>
      <c r="H569" s="62" t="s">
        <v>50</v>
      </c>
    </row>
    <row r="570" spans="1:8" x14ac:dyDescent="0.25">
      <c r="A570" s="31" t="s">
        <v>209</v>
      </c>
      <c r="C570" s="63" t="s">
        <v>210</v>
      </c>
      <c r="D570" s="56" t="s">
        <v>209</v>
      </c>
      <c r="E570" s="57">
        <f>SUM(E571:E579)</f>
        <v>1256917.195763519</v>
      </c>
      <c r="F570" s="55"/>
      <c r="G570" s="55"/>
      <c r="H570" s="58"/>
    </row>
    <row r="571" spans="1:8" x14ac:dyDescent="0.25">
      <c r="A571" s="31" t="s">
        <v>209</v>
      </c>
      <c r="B571">
        <v>1000</v>
      </c>
      <c r="C571" s="59" t="s">
        <v>47</v>
      </c>
      <c r="D571" s="60" t="s">
        <v>16</v>
      </c>
      <c r="E571" s="61">
        <v>709411.66400000011</v>
      </c>
      <c r="F571" s="62">
        <v>14</v>
      </c>
      <c r="G571" s="62" t="s">
        <v>12</v>
      </c>
      <c r="H571" s="62" t="s">
        <v>17</v>
      </c>
    </row>
    <row r="572" spans="1:8" x14ac:dyDescent="0.25">
      <c r="A572" s="31" t="s">
        <v>209</v>
      </c>
      <c r="B572">
        <v>1000</v>
      </c>
      <c r="C572" s="59" t="s">
        <v>18</v>
      </c>
      <c r="D572" s="60" t="s">
        <v>19</v>
      </c>
      <c r="E572" s="61">
        <v>65476.323827199994</v>
      </c>
      <c r="F572" s="62">
        <v>14</v>
      </c>
      <c r="G572" s="62" t="s">
        <v>12</v>
      </c>
      <c r="H572" s="62" t="s">
        <v>17</v>
      </c>
    </row>
    <row r="573" spans="1:8" x14ac:dyDescent="0.25">
      <c r="A573" s="31" t="s">
        <v>209</v>
      </c>
      <c r="B573">
        <v>1000</v>
      </c>
      <c r="C573" s="59" t="s">
        <v>20</v>
      </c>
      <c r="D573" s="60" t="s">
        <v>21</v>
      </c>
      <c r="E573" s="61">
        <v>97179.68</v>
      </c>
      <c r="F573" s="62">
        <v>14</v>
      </c>
      <c r="G573" s="62" t="s">
        <v>12</v>
      </c>
      <c r="H573" s="62" t="s">
        <v>17</v>
      </c>
    </row>
    <row r="574" spans="1:8" x14ac:dyDescent="0.25">
      <c r="A574" s="31" t="s">
        <v>209</v>
      </c>
      <c r="B574">
        <v>1000</v>
      </c>
      <c r="C574" s="59" t="s">
        <v>24</v>
      </c>
      <c r="D574" s="60" t="s">
        <v>25</v>
      </c>
      <c r="E574" s="61">
        <v>170632.28193631879</v>
      </c>
      <c r="F574" s="62">
        <v>14</v>
      </c>
      <c r="G574" s="62" t="s">
        <v>12</v>
      </c>
      <c r="H574" s="62" t="s">
        <v>17</v>
      </c>
    </row>
    <row r="575" spans="1:8" ht="24.75" x14ac:dyDescent="0.25">
      <c r="A575" s="31" t="s">
        <v>209</v>
      </c>
      <c r="B575">
        <v>1000</v>
      </c>
      <c r="C575" s="59" t="s">
        <v>26</v>
      </c>
      <c r="D575" s="60" t="s">
        <v>27</v>
      </c>
      <c r="E575" s="61">
        <v>173936.72560000001</v>
      </c>
      <c r="F575" s="62">
        <v>14</v>
      </c>
      <c r="G575" s="62" t="s">
        <v>12</v>
      </c>
      <c r="H575" s="62" t="s">
        <v>17</v>
      </c>
    </row>
    <row r="576" spans="1:8" x14ac:dyDescent="0.25">
      <c r="A576" s="31" t="s">
        <v>209</v>
      </c>
      <c r="B576">
        <v>1000</v>
      </c>
      <c r="C576" s="59" t="s">
        <v>28</v>
      </c>
      <c r="D576" s="60" t="s">
        <v>29</v>
      </c>
      <c r="E576" s="61">
        <v>27210.310399999998</v>
      </c>
      <c r="F576" s="62">
        <v>14</v>
      </c>
      <c r="G576" s="62" t="s">
        <v>12</v>
      </c>
      <c r="H576" s="62" t="s">
        <v>17</v>
      </c>
    </row>
    <row r="577" spans="1:8" x14ac:dyDescent="0.25">
      <c r="A577" s="31" t="s">
        <v>209</v>
      </c>
      <c r="B577">
        <v>2000</v>
      </c>
      <c r="C577" s="59" t="s">
        <v>30</v>
      </c>
      <c r="D577" s="60" t="s">
        <v>31</v>
      </c>
      <c r="E577" s="61">
        <v>2665.41</v>
      </c>
      <c r="F577" s="62">
        <v>14</v>
      </c>
      <c r="G577" s="62" t="s">
        <v>12</v>
      </c>
      <c r="H577" s="62" t="s">
        <v>32</v>
      </c>
    </row>
    <row r="578" spans="1:8" x14ac:dyDescent="0.25">
      <c r="A578" s="31" t="s">
        <v>209</v>
      </c>
      <c r="B578">
        <v>2000</v>
      </c>
      <c r="C578" s="59" t="s">
        <v>53</v>
      </c>
      <c r="D578" s="60" t="s">
        <v>54</v>
      </c>
      <c r="E578" s="61">
        <v>404.79999999999995</v>
      </c>
      <c r="F578" s="62">
        <v>14</v>
      </c>
      <c r="G578" s="62" t="s">
        <v>12</v>
      </c>
      <c r="H578" s="62" t="s">
        <v>32</v>
      </c>
    </row>
    <row r="579" spans="1:8" ht="24.75" x14ac:dyDescent="0.25">
      <c r="A579" s="31" t="s">
        <v>209</v>
      </c>
      <c r="B579">
        <v>3000</v>
      </c>
      <c r="C579" s="59">
        <v>3751</v>
      </c>
      <c r="D579" s="60" t="s">
        <v>42</v>
      </c>
      <c r="E579" s="61">
        <v>10000</v>
      </c>
      <c r="F579" s="62">
        <v>14</v>
      </c>
      <c r="G579" s="62" t="s">
        <v>12</v>
      </c>
      <c r="H579" s="62" t="s">
        <v>32</v>
      </c>
    </row>
    <row r="580" spans="1:8" x14ac:dyDescent="0.25">
      <c r="A580" s="31" t="s">
        <v>211</v>
      </c>
      <c r="C580" s="63" t="s">
        <v>212</v>
      </c>
      <c r="D580" s="56" t="s">
        <v>211</v>
      </c>
      <c r="E580" s="57">
        <f>SUM(E581:E590)</f>
        <v>19032723.208841179</v>
      </c>
      <c r="F580" s="55"/>
      <c r="G580" s="55"/>
      <c r="H580" s="58"/>
    </row>
    <row r="581" spans="1:8" x14ac:dyDescent="0.25">
      <c r="A581" s="31" t="s">
        <v>211</v>
      </c>
      <c r="B581">
        <v>1000</v>
      </c>
      <c r="C581" s="59" t="s">
        <v>47</v>
      </c>
      <c r="D581" s="60" t="s">
        <v>16</v>
      </c>
      <c r="E581" s="61">
        <v>375344.68400000007</v>
      </c>
      <c r="F581" s="62">
        <v>14</v>
      </c>
      <c r="G581" s="62" t="s">
        <v>12</v>
      </c>
      <c r="H581" s="62" t="s">
        <v>17</v>
      </c>
    </row>
    <row r="582" spans="1:8" x14ac:dyDescent="0.25">
      <c r="A582" s="31" t="s">
        <v>211</v>
      </c>
      <c r="B582">
        <v>1000</v>
      </c>
      <c r="C582" s="59" t="s">
        <v>18</v>
      </c>
      <c r="D582" s="60" t="s">
        <v>19</v>
      </c>
      <c r="E582" s="61">
        <v>5655.8787999999995</v>
      </c>
      <c r="F582" s="62">
        <v>14</v>
      </c>
      <c r="G582" s="62" t="s">
        <v>12</v>
      </c>
      <c r="H582" s="62" t="s">
        <v>17</v>
      </c>
    </row>
    <row r="583" spans="1:8" x14ac:dyDescent="0.25">
      <c r="A583" s="31" t="s">
        <v>211</v>
      </c>
      <c r="B583">
        <v>1000</v>
      </c>
      <c r="C583" s="59" t="s">
        <v>20</v>
      </c>
      <c r="D583" s="60" t="s">
        <v>21</v>
      </c>
      <c r="E583" s="61">
        <v>51417.08</v>
      </c>
      <c r="F583" s="62">
        <v>14</v>
      </c>
      <c r="G583" s="62" t="s">
        <v>12</v>
      </c>
      <c r="H583" s="62" t="s">
        <v>17</v>
      </c>
    </row>
    <row r="584" spans="1:8" x14ac:dyDescent="0.25">
      <c r="A584" s="31" t="s">
        <v>211</v>
      </c>
      <c r="B584">
        <v>1000</v>
      </c>
      <c r="C584" s="59" t="s">
        <v>24</v>
      </c>
      <c r="D584" s="60" t="s">
        <v>25</v>
      </c>
      <c r="E584" s="61">
        <v>85734.22084117803</v>
      </c>
      <c r="F584" s="62">
        <v>14</v>
      </c>
      <c r="G584" s="62" t="s">
        <v>12</v>
      </c>
      <c r="H584" s="62" t="s">
        <v>17</v>
      </c>
    </row>
    <row r="585" spans="1:8" ht="24.75" x14ac:dyDescent="0.25">
      <c r="A585" s="31" t="s">
        <v>211</v>
      </c>
      <c r="B585">
        <v>1000</v>
      </c>
      <c r="C585" s="59" t="s">
        <v>26</v>
      </c>
      <c r="D585" s="60" t="s">
        <v>27</v>
      </c>
      <c r="E585" s="61">
        <v>91059.940800000011</v>
      </c>
      <c r="F585" s="62">
        <v>14</v>
      </c>
      <c r="G585" s="62" t="s">
        <v>12</v>
      </c>
      <c r="H585" s="62" t="s">
        <v>17</v>
      </c>
    </row>
    <row r="586" spans="1:8" x14ac:dyDescent="0.25">
      <c r="A586" s="31" t="s">
        <v>211</v>
      </c>
      <c r="B586">
        <v>1000</v>
      </c>
      <c r="C586" s="59" t="s">
        <v>28</v>
      </c>
      <c r="D586" s="60" t="s">
        <v>29</v>
      </c>
      <c r="E586" s="61">
        <v>14396.7824</v>
      </c>
      <c r="F586" s="62">
        <v>14</v>
      </c>
      <c r="G586" s="62" t="s">
        <v>12</v>
      </c>
      <c r="H586" s="62" t="s">
        <v>17</v>
      </c>
    </row>
    <row r="587" spans="1:8" x14ac:dyDescent="0.25">
      <c r="A587" s="31" t="s">
        <v>211</v>
      </c>
      <c r="B587">
        <v>2000</v>
      </c>
      <c r="C587" s="59" t="s">
        <v>30</v>
      </c>
      <c r="D587" s="60" t="s">
        <v>31</v>
      </c>
      <c r="E587" s="61">
        <v>4000.2219999999998</v>
      </c>
      <c r="F587" s="62">
        <v>14</v>
      </c>
      <c r="G587" s="62" t="s">
        <v>12</v>
      </c>
      <c r="H587" s="62" t="s">
        <v>32</v>
      </c>
    </row>
    <row r="588" spans="1:8" x14ac:dyDescent="0.25">
      <c r="A588" s="31" t="s">
        <v>211</v>
      </c>
      <c r="B588">
        <v>2000</v>
      </c>
      <c r="C588" s="59" t="s">
        <v>53</v>
      </c>
      <c r="D588" s="60" t="s">
        <v>54</v>
      </c>
      <c r="E588" s="61">
        <v>114.4</v>
      </c>
      <c r="F588" s="62">
        <v>14</v>
      </c>
      <c r="G588" s="62" t="s">
        <v>12</v>
      </c>
      <c r="H588" s="62" t="s">
        <v>32</v>
      </c>
    </row>
    <row r="589" spans="1:8" x14ac:dyDescent="0.25">
      <c r="A589" s="31" t="s">
        <v>211</v>
      </c>
      <c r="B589">
        <v>3000</v>
      </c>
      <c r="C589" s="59">
        <v>3791</v>
      </c>
      <c r="D589" s="60" t="s">
        <v>43</v>
      </c>
      <c r="E589" s="61">
        <v>5000</v>
      </c>
      <c r="F589" s="62">
        <v>14</v>
      </c>
      <c r="G589" s="62" t="s">
        <v>12</v>
      </c>
      <c r="H589" s="62" t="s">
        <v>32</v>
      </c>
    </row>
    <row r="590" spans="1:8" x14ac:dyDescent="0.25">
      <c r="A590" s="31" t="s">
        <v>211</v>
      </c>
      <c r="B590">
        <v>3000</v>
      </c>
      <c r="C590" s="59">
        <v>3921</v>
      </c>
      <c r="D590" s="60" t="s">
        <v>69</v>
      </c>
      <c r="E590" s="61">
        <v>18400000</v>
      </c>
      <c r="F590" s="62">
        <v>14</v>
      </c>
      <c r="G590" s="62" t="s">
        <v>12</v>
      </c>
      <c r="H590" s="62" t="s">
        <v>32</v>
      </c>
    </row>
    <row r="591" spans="1:8" x14ac:dyDescent="0.25">
      <c r="A591" s="31" t="s">
        <v>213</v>
      </c>
      <c r="C591" s="63" t="s">
        <v>214</v>
      </c>
      <c r="D591" s="56" t="s">
        <v>213</v>
      </c>
      <c r="E591" s="57">
        <f>SUM(E592:E611)</f>
        <v>3488304.5322071533</v>
      </c>
      <c r="F591" s="55"/>
      <c r="G591" s="55"/>
      <c r="H591" s="58"/>
    </row>
    <row r="592" spans="1:8" x14ac:dyDescent="0.25">
      <c r="A592" s="31" t="s">
        <v>213</v>
      </c>
      <c r="B592">
        <v>1000</v>
      </c>
      <c r="C592" s="59" t="s">
        <v>47</v>
      </c>
      <c r="D592" s="60" t="s">
        <v>16</v>
      </c>
      <c r="E592" s="61">
        <v>506641.44</v>
      </c>
      <c r="F592" s="62">
        <v>14</v>
      </c>
      <c r="G592" s="62" t="s">
        <v>12</v>
      </c>
      <c r="H592" s="62" t="s">
        <v>17</v>
      </c>
    </row>
    <row r="593" spans="1:8" x14ac:dyDescent="0.25">
      <c r="A593" s="31" t="s">
        <v>213</v>
      </c>
      <c r="B593">
        <v>1000</v>
      </c>
      <c r="C593" s="59" t="s">
        <v>18</v>
      </c>
      <c r="D593" s="60" t="s">
        <v>19</v>
      </c>
      <c r="E593" s="61">
        <v>21266.216400000001</v>
      </c>
      <c r="F593" s="62">
        <v>14</v>
      </c>
      <c r="G593" s="62" t="s">
        <v>12</v>
      </c>
      <c r="H593" s="62" t="s">
        <v>17</v>
      </c>
    </row>
    <row r="594" spans="1:8" x14ac:dyDescent="0.25">
      <c r="A594" s="31" t="s">
        <v>213</v>
      </c>
      <c r="B594">
        <v>1000</v>
      </c>
      <c r="C594" s="59" t="s">
        <v>63</v>
      </c>
      <c r="D594" s="60" t="s">
        <v>64</v>
      </c>
      <c r="E594" s="61">
        <v>6767</v>
      </c>
      <c r="F594" s="62">
        <v>14</v>
      </c>
      <c r="G594" s="62" t="s">
        <v>12</v>
      </c>
      <c r="H594" s="62" t="s">
        <v>17</v>
      </c>
    </row>
    <row r="595" spans="1:8" x14ac:dyDescent="0.25">
      <c r="A595" s="31" t="s">
        <v>213</v>
      </c>
      <c r="B595">
        <v>1000</v>
      </c>
      <c r="C595" s="59" t="s">
        <v>20</v>
      </c>
      <c r="D595" s="60" t="s">
        <v>21</v>
      </c>
      <c r="E595" s="61">
        <v>69232.800000000003</v>
      </c>
      <c r="F595" s="62">
        <v>14</v>
      </c>
      <c r="G595" s="62" t="s">
        <v>12</v>
      </c>
      <c r="H595" s="62" t="s">
        <v>17</v>
      </c>
    </row>
    <row r="596" spans="1:8" x14ac:dyDescent="0.25">
      <c r="A596" s="31" t="s">
        <v>213</v>
      </c>
      <c r="B596">
        <v>1000</v>
      </c>
      <c r="C596" s="59" t="s">
        <v>22</v>
      </c>
      <c r="D596" s="60" t="s">
        <v>23</v>
      </c>
      <c r="E596" s="61">
        <v>3438</v>
      </c>
      <c r="F596" s="62">
        <v>14</v>
      </c>
      <c r="G596" s="62" t="s">
        <v>12</v>
      </c>
      <c r="H596" s="62" t="s">
        <v>17</v>
      </c>
    </row>
    <row r="597" spans="1:8" x14ac:dyDescent="0.25">
      <c r="A597" s="31" t="s">
        <v>213</v>
      </c>
      <c r="B597">
        <v>1000</v>
      </c>
      <c r="C597" s="59" t="s">
        <v>106</v>
      </c>
      <c r="D597" s="60" t="s">
        <v>107</v>
      </c>
      <c r="E597" s="61">
        <v>21945.456000000002</v>
      </c>
      <c r="F597" s="62">
        <v>14</v>
      </c>
      <c r="G597" s="62" t="s">
        <v>12</v>
      </c>
      <c r="H597" s="62" t="s">
        <v>17</v>
      </c>
    </row>
    <row r="598" spans="1:8" x14ac:dyDescent="0.25">
      <c r="A598" s="31" t="s">
        <v>213</v>
      </c>
      <c r="B598">
        <v>1000</v>
      </c>
      <c r="C598" s="59" t="s">
        <v>24</v>
      </c>
      <c r="D598" s="60" t="s">
        <v>25</v>
      </c>
      <c r="E598" s="61">
        <v>127577.17600715358</v>
      </c>
      <c r="F598" s="62">
        <v>14</v>
      </c>
      <c r="G598" s="62" t="s">
        <v>12</v>
      </c>
      <c r="H598" s="62" t="s">
        <v>17</v>
      </c>
    </row>
    <row r="599" spans="1:8" ht="24.75" x14ac:dyDescent="0.25">
      <c r="A599" s="31" t="s">
        <v>213</v>
      </c>
      <c r="B599">
        <v>1000</v>
      </c>
      <c r="C599" s="59" t="s">
        <v>26</v>
      </c>
      <c r="D599" s="60" t="s">
        <v>27</v>
      </c>
      <c r="E599" s="61">
        <v>117992.85629999998</v>
      </c>
      <c r="F599" s="62">
        <v>14</v>
      </c>
      <c r="G599" s="62" t="s">
        <v>12</v>
      </c>
      <c r="H599" s="62" t="s">
        <v>17</v>
      </c>
    </row>
    <row r="600" spans="1:8" x14ac:dyDescent="0.25">
      <c r="A600" s="31" t="s">
        <v>213</v>
      </c>
      <c r="B600">
        <v>1000</v>
      </c>
      <c r="C600" s="59" t="s">
        <v>28</v>
      </c>
      <c r="D600" s="60" t="s">
        <v>29</v>
      </c>
      <c r="E600" s="61">
        <v>21951.904000000002</v>
      </c>
      <c r="F600" s="62">
        <v>14</v>
      </c>
      <c r="G600" s="62" t="s">
        <v>12</v>
      </c>
      <c r="H600" s="62" t="s">
        <v>17</v>
      </c>
    </row>
    <row r="601" spans="1:8" x14ac:dyDescent="0.25">
      <c r="A601" s="31" t="s">
        <v>213</v>
      </c>
      <c r="B601">
        <v>2000</v>
      </c>
      <c r="C601" s="59" t="s">
        <v>126</v>
      </c>
      <c r="D601" s="60" t="s">
        <v>127</v>
      </c>
      <c r="E601" s="61">
        <v>4224.33</v>
      </c>
      <c r="F601" s="62">
        <v>14</v>
      </c>
      <c r="G601" s="62" t="s">
        <v>12</v>
      </c>
      <c r="H601" s="62" t="s">
        <v>32</v>
      </c>
    </row>
    <row r="602" spans="1:8" x14ac:dyDescent="0.25">
      <c r="A602" s="31" t="s">
        <v>213</v>
      </c>
      <c r="B602">
        <v>2000</v>
      </c>
      <c r="C602" s="59" t="s">
        <v>112</v>
      </c>
      <c r="D602" s="60" t="s">
        <v>113</v>
      </c>
      <c r="E602" s="61">
        <v>4685.4719999999998</v>
      </c>
      <c r="F602" s="62">
        <v>14</v>
      </c>
      <c r="G602" s="62" t="s">
        <v>12</v>
      </c>
      <c r="H602" s="62" t="s">
        <v>32</v>
      </c>
    </row>
    <row r="603" spans="1:8" x14ac:dyDescent="0.25">
      <c r="A603" s="31" t="s">
        <v>213</v>
      </c>
      <c r="B603">
        <v>2000</v>
      </c>
      <c r="C603" s="59" t="s">
        <v>128</v>
      </c>
      <c r="D603" s="60" t="s">
        <v>129</v>
      </c>
      <c r="E603" s="61">
        <v>573807.95499999996</v>
      </c>
      <c r="F603" s="62">
        <v>14</v>
      </c>
      <c r="G603" s="62" t="s">
        <v>12</v>
      </c>
      <c r="H603" s="62" t="s">
        <v>32</v>
      </c>
    </row>
    <row r="604" spans="1:8" x14ac:dyDescent="0.25">
      <c r="A604" s="31" t="s">
        <v>213</v>
      </c>
      <c r="B604">
        <v>2000</v>
      </c>
      <c r="C604" s="59" t="s">
        <v>90</v>
      </c>
      <c r="D604" s="60" t="s">
        <v>91</v>
      </c>
      <c r="E604" s="61">
        <v>32782.305000000008</v>
      </c>
      <c r="F604" s="62">
        <v>14</v>
      </c>
      <c r="G604" s="62" t="s">
        <v>12</v>
      </c>
      <c r="H604" s="62" t="s">
        <v>32</v>
      </c>
    </row>
    <row r="605" spans="1:8" ht="36.75" x14ac:dyDescent="0.25">
      <c r="A605" s="31" t="s">
        <v>213</v>
      </c>
      <c r="B605">
        <v>2000</v>
      </c>
      <c r="C605" s="59">
        <v>2613</v>
      </c>
      <c r="D605" s="60" t="s">
        <v>132</v>
      </c>
      <c r="E605" s="61">
        <v>2614.2599999999998</v>
      </c>
      <c r="F605" s="62">
        <v>14</v>
      </c>
      <c r="G605" s="62" t="s">
        <v>12</v>
      </c>
      <c r="H605" s="62" t="s">
        <v>32</v>
      </c>
    </row>
    <row r="606" spans="1:8" x14ac:dyDescent="0.25">
      <c r="A606" s="31" t="s">
        <v>213</v>
      </c>
      <c r="B606">
        <v>2000</v>
      </c>
      <c r="C606" s="59" t="s">
        <v>75</v>
      </c>
      <c r="D606" s="60" t="s">
        <v>76</v>
      </c>
      <c r="E606" s="61">
        <v>22307.008000000002</v>
      </c>
      <c r="F606" s="62">
        <v>14</v>
      </c>
      <c r="G606" s="62" t="s">
        <v>12</v>
      </c>
      <c r="H606" s="62" t="s">
        <v>32</v>
      </c>
    </row>
    <row r="607" spans="1:8" ht="24.75" x14ac:dyDescent="0.25">
      <c r="A607" s="31" t="s">
        <v>213</v>
      </c>
      <c r="B607">
        <v>2000</v>
      </c>
      <c r="C607" s="59" t="s">
        <v>202</v>
      </c>
      <c r="D607" s="60" t="s">
        <v>203</v>
      </c>
      <c r="E607" s="61">
        <v>25747.252</v>
      </c>
      <c r="F607" s="62">
        <v>14</v>
      </c>
      <c r="G607" s="62" t="s">
        <v>12</v>
      </c>
      <c r="H607" s="62" t="s">
        <v>32</v>
      </c>
    </row>
    <row r="608" spans="1:8" ht="24.75" x14ac:dyDescent="0.25">
      <c r="A608" s="31" t="s">
        <v>213</v>
      </c>
      <c r="B608">
        <v>3000</v>
      </c>
      <c r="C608" s="59">
        <v>3751</v>
      </c>
      <c r="D608" s="60" t="s">
        <v>42</v>
      </c>
      <c r="E608" s="61">
        <v>24000</v>
      </c>
      <c r="F608" s="62">
        <v>14</v>
      </c>
      <c r="G608" s="62" t="s">
        <v>12</v>
      </c>
      <c r="H608" s="62" t="s">
        <v>32</v>
      </c>
    </row>
    <row r="609" spans="1:8" x14ac:dyDescent="0.25">
      <c r="A609" s="31" t="s">
        <v>213</v>
      </c>
      <c r="B609">
        <v>5000</v>
      </c>
      <c r="C609" s="59">
        <v>5621</v>
      </c>
      <c r="D609" s="60" t="s">
        <v>199</v>
      </c>
      <c r="E609" s="61">
        <v>885343.95200000005</v>
      </c>
      <c r="F609" s="62">
        <v>14</v>
      </c>
      <c r="G609" s="62" t="s">
        <v>12</v>
      </c>
      <c r="H609" s="62" t="s">
        <v>50</v>
      </c>
    </row>
    <row r="610" spans="1:8" ht="24.75" x14ac:dyDescent="0.25">
      <c r="A610" s="31" t="s">
        <v>213</v>
      </c>
      <c r="B610">
        <v>5000</v>
      </c>
      <c r="C610" s="59">
        <v>5663</v>
      </c>
      <c r="D610" s="60" t="s">
        <v>215</v>
      </c>
      <c r="E610" s="61">
        <v>944184.52549999999</v>
      </c>
      <c r="F610" s="62">
        <v>14</v>
      </c>
      <c r="G610" s="62" t="s">
        <v>12</v>
      </c>
      <c r="H610" s="62" t="s">
        <v>50</v>
      </c>
    </row>
    <row r="611" spans="1:8" x14ac:dyDescent="0.25">
      <c r="A611" s="31" t="s">
        <v>213</v>
      </c>
      <c r="B611">
        <v>5000</v>
      </c>
      <c r="C611" s="59">
        <v>5671</v>
      </c>
      <c r="D611" s="60" t="s">
        <v>183</v>
      </c>
      <c r="E611" s="61">
        <v>71794.624000000011</v>
      </c>
      <c r="F611" s="62">
        <v>14</v>
      </c>
      <c r="G611" s="62" t="s">
        <v>12</v>
      </c>
      <c r="H611" s="62" t="s">
        <v>50</v>
      </c>
    </row>
    <row r="612" spans="1:8" x14ac:dyDescent="0.25">
      <c r="A612" s="31" t="s">
        <v>216</v>
      </c>
      <c r="C612" s="63" t="s">
        <v>217</v>
      </c>
      <c r="D612" s="56" t="s">
        <v>216</v>
      </c>
      <c r="E612" s="57">
        <f>SUM(E613:E639)</f>
        <v>68595525.930766776</v>
      </c>
      <c r="F612" s="55"/>
      <c r="G612" s="55"/>
      <c r="H612" s="58"/>
    </row>
    <row r="613" spans="1:8" x14ac:dyDescent="0.25">
      <c r="A613" s="31" t="s">
        <v>216</v>
      </c>
      <c r="B613">
        <v>1000</v>
      </c>
      <c r="C613" s="59" t="s">
        <v>47</v>
      </c>
      <c r="D613" s="60" t="s">
        <v>16</v>
      </c>
      <c r="E613" s="61">
        <v>2611840.2760000001</v>
      </c>
      <c r="F613" s="62">
        <v>14</v>
      </c>
      <c r="G613" s="62" t="s">
        <v>12</v>
      </c>
      <c r="H613" s="62" t="s">
        <v>17</v>
      </c>
    </row>
    <row r="614" spans="1:8" x14ac:dyDescent="0.25">
      <c r="A614" s="31" t="s">
        <v>216</v>
      </c>
      <c r="B614">
        <v>1000</v>
      </c>
      <c r="C614" s="59" t="s">
        <v>18</v>
      </c>
      <c r="D614" s="60" t="s">
        <v>19</v>
      </c>
      <c r="E614" s="61">
        <v>126817.78297760001</v>
      </c>
      <c r="F614" s="62">
        <v>14</v>
      </c>
      <c r="G614" s="62" t="s">
        <v>12</v>
      </c>
      <c r="H614" s="62" t="s">
        <v>17</v>
      </c>
    </row>
    <row r="615" spans="1:8" x14ac:dyDescent="0.25">
      <c r="A615" s="31" t="s">
        <v>216</v>
      </c>
      <c r="B615">
        <v>1000</v>
      </c>
      <c r="C615" s="59" t="s">
        <v>63</v>
      </c>
      <c r="D615" s="60" t="s">
        <v>64</v>
      </c>
      <c r="E615" s="61">
        <v>51297</v>
      </c>
      <c r="F615" s="62">
        <v>14</v>
      </c>
      <c r="G615" s="62" t="s">
        <v>12</v>
      </c>
      <c r="H615" s="62" t="s">
        <v>17</v>
      </c>
    </row>
    <row r="616" spans="1:8" x14ac:dyDescent="0.25">
      <c r="A616" s="31" t="s">
        <v>216</v>
      </c>
      <c r="B616">
        <v>1000</v>
      </c>
      <c r="C616" s="59" t="s">
        <v>20</v>
      </c>
      <c r="D616" s="60" t="s">
        <v>21</v>
      </c>
      <c r="E616" s="61">
        <v>344828.12000000005</v>
      </c>
      <c r="F616" s="62">
        <v>14</v>
      </c>
      <c r="G616" s="62" t="s">
        <v>12</v>
      </c>
      <c r="H616" s="62" t="s">
        <v>17</v>
      </c>
    </row>
    <row r="617" spans="1:8" x14ac:dyDescent="0.25">
      <c r="A617" s="31" t="s">
        <v>216</v>
      </c>
      <c r="B617">
        <v>1000</v>
      </c>
      <c r="C617" s="59" t="s">
        <v>22</v>
      </c>
      <c r="D617" s="60" t="s">
        <v>23</v>
      </c>
      <c r="E617" s="61">
        <v>223920</v>
      </c>
      <c r="F617" s="62">
        <v>14</v>
      </c>
      <c r="G617" s="62" t="s">
        <v>12</v>
      </c>
      <c r="H617" s="62" t="s">
        <v>17</v>
      </c>
    </row>
    <row r="618" spans="1:8" x14ac:dyDescent="0.25">
      <c r="A618" s="31" t="s">
        <v>216</v>
      </c>
      <c r="B618">
        <v>1000</v>
      </c>
      <c r="C618" s="59" t="s">
        <v>106</v>
      </c>
      <c r="D618" s="60" t="s">
        <v>107</v>
      </c>
      <c r="E618" s="61">
        <v>109727.28000000001</v>
      </c>
      <c r="F618" s="62">
        <v>14</v>
      </c>
      <c r="G618" s="62" t="s">
        <v>12</v>
      </c>
      <c r="H618" s="62" t="s">
        <v>17</v>
      </c>
    </row>
    <row r="619" spans="1:8" x14ac:dyDescent="0.25">
      <c r="A619" s="31" t="s">
        <v>216</v>
      </c>
      <c r="B619">
        <v>1000</v>
      </c>
      <c r="C619" s="59" t="s">
        <v>24</v>
      </c>
      <c r="D619" s="60" t="s">
        <v>25</v>
      </c>
      <c r="E619" s="61">
        <v>684850.71138915594</v>
      </c>
      <c r="F619" s="62">
        <v>14</v>
      </c>
      <c r="G619" s="62" t="s">
        <v>12</v>
      </c>
      <c r="H619" s="62" t="s">
        <v>17</v>
      </c>
    </row>
    <row r="620" spans="1:8" ht="24.75" x14ac:dyDescent="0.25">
      <c r="A620" s="31" t="s">
        <v>216</v>
      </c>
      <c r="B620">
        <v>1000</v>
      </c>
      <c r="C620" s="59" t="s">
        <v>26</v>
      </c>
      <c r="D620" s="60" t="s">
        <v>27</v>
      </c>
      <c r="E620" s="61">
        <v>576352.80979999993</v>
      </c>
      <c r="F620" s="62">
        <v>14</v>
      </c>
      <c r="G620" s="62" t="s">
        <v>12</v>
      </c>
      <c r="H620" s="62" t="s">
        <v>17</v>
      </c>
    </row>
    <row r="621" spans="1:8" x14ac:dyDescent="0.25">
      <c r="A621" s="31" t="s">
        <v>216</v>
      </c>
      <c r="B621">
        <v>1000</v>
      </c>
      <c r="C621" s="59" t="s">
        <v>28</v>
      </c>
      <c r="D621" s="60" t="s">
        <v>29</v>
      </c>
      <c r="E621" s="61">
        <v>97835.233600000007</v>
      </c>
      <c r="F621" s="62">
        <v>14</v>
      </c>
      <c r="G621" s="62" t="s">
        <v>12</v>
      </c>
      <c r="H621" s="62" t="s">
        <v>17</v>
      </c>
    </row>
    <row r="622" spans="1:8" x14ac:dyDescent="0.25">
      <c r="A622" s="31" t="s">
        <v>216</v>
      </c>
      <c r="B622">
        <v>3000</v>
      </c>
      <c r="C622" s="59">
        <v>3111</v>
      </c>
      <c r="D622" s="60" t="s">
        <v>218</v>
      </c>
      <c r="E622" s="61">
        <v>54549940</v>
      </c>
      <c r="F622" s="62">
        <v>14</v>
      </c>
      <c r="G622" s="62" t="s">
        <v>12</v>
      </c>
      <c r="H622" s="62" t="s">
        <v>32</v>
      </c>
    </row>
    <row r="623" spans="1:8" x14ac:dyDescent="0.25">
      <c r="A623" s="31" t="s">
        <v>216</v>
      </c>
      <c r="B623">
        <v>3000</v>
      </c>
      <c r="C623" s="59">
        <v>3921</v>
      </c>
      <c r="D623" s="60" t="s">
        <v>69</v>
      </c>
      <c r="E623" s="61">
        <v>780000</v>
      </c>
      <c r="F623" s="62">
        <v>14</v>
      </c>
      <c r="G623" s="62" t="s">
        <v>12</v>
      </c>
      <c r="H623" s="62" t="s">
        <v>32</v>
      </c>
    </row>
    <row r="624" spans="1:8" x14ac:dyDescent="0.25">
      <c r="A624" s="31" t="s">
        <v>216</v>
      </c>
      <c r="B624">
        <v>2000</v>
      </c>
      <c r="C624" s="59" t="s">
        <v>126</v>
      </c>
      <c r="D624" s="60" t="s">
        <v>127</v>
      </c>
      <c r="E624" s="61">
        <v>7929.6030000000001</v>
      </c>
      <c r="F624" s="62">
        <v>14</v>
      </c>
      <c r="G624" s="62" t="s">
        <v>12</v>
      </c>
      <c r="H624" s="62" t="s">
        <v>32</v>
      </c>
    </row>
    <row r="625" spans="1:8" x14ac:dyDescent="0.25">
      <c r="A625" s="31" t="s">
        <v>216</v>
      </c>
      <c r="B625">
        <v>2000</v>
      </c>
      <c r="C625" s="59" t="s">
        <v>128</v>
      </c>
      <c r="D625" s="60" t="s">
        <v>129</v>
      </c>
      <c r="E625" s="61">
        <v>1821025.8225000005</v>
      </c>
      <c r="F625" s="62">
        <v>14</v>
      </c>
      <c r="G625" s="62" t="s">
        <v>12</v>
      </c>
      <c r="H625" s="62" t="s">
        <v>32</v>
      </c>
    </row>
    <row r="626" spans="1:8" x14ac:dyDescent="0.25">
      <c r="A626" s="31" t="s">
        <v>216</v>
      </c>
      <c r="B626">
        <v>2000</v>
      </c>
      <c r="C626" s="59" t="s">
        <v>75</v>
      </c>
      <c r="D626" s="60" t="s">
        <v>76</v>
      </c>
      <c r="E626" s="61">
        <v>162621.48300000001</v>
      </c>
      <c r="F626" s="62">
        <v>14</v>
      </c>
      <c r="G626" s="62" t="s">
        <v>12</v>
      </c>
      <c r="H626" s="62" t="s">
        <v>32</v>
      </c>
    </row>
    <row r="627" spans="1:8" ht="24.75" x14ac:dyDescent="0.25">
      <c r="A627" s="31" t="s">
        <v>216</v>
      </c>
      <c r="B627">
        <v>2000</v>
      </c>
      <c r="C627" s="59" t="s">
        <v>202</v>
      </c>
      <c r="D627" s="60" t="s">
        <v>203</v>
      </c>
      <c r="E627" s="61">
        <v>39803.4</v>
      </c>
      <c r="F627" s="62">
        <v>14</v>
      </c>
      <c r="G627" s="62" t="s">
        <v>12</v>
      </c>
      <c r="H627" s="62" t="s">
        <v>32</v>
      </c>
    </row>
    <row r="628" spans="1:8" x14ac:dyDescent="0.25">
      <c r="A628" s="31" t="s">
        <v>216</v>
      </c>
      <c r="B628">
        <v>2000</v>
      </c>
      <c r="C628" s="59" t="s">
        <v>90</v>
      </c>
      <c r="D628" s="60" t="s">
        <v>91</v>
      </c>
      <c r="E628" s="61">
        <v>550667.31000000006</v>
      </c>
      <c r="F628" s="62">
        <v>14</v>
      </c>
      <c r="G628" s="62" t="s">
        <v>12</v>
      </c>
      <c r="H628" s="62" t="s">
        <v>32</v>
      </c>
    </row>
    <row r="629" spans="1:8" x14ac:dyDescent="0.25">
      <c r="A629" s="31" t="s">
        <v>216</v>
      </c>
      <c r="B629">
        <v>2000</v>
      </c>
      <c r="C629" s="59" t="s">
        <v>96</v>
      </c>
      <c r="D629" s="60" t="s">
        <v>97</v>
      </c>
      <c r="E629" s="61">
        <v>21556.799999999999</v>
      </c>
      <c r="F629" s="62">
        <v>14</v>
      </c>
      <c r="G629" s="62" t="s">
        <v>12</v>
      </c>
      <c r="H629" s="62" t="s">
        <v>32</v>
      </c>
    </row>
    <row r="630" spans="1:8" ht="36.75" x14ac:dyDescent="0.25">
      <c r="A630" s="31" t="s">
        <v>216</v>
      </c>
      <c r="B630">
        <v>2000</v>
      </c>
      <c r="C630" s="59">
        <v>2613</v>
      </c>
      <c r="D630" s="60" t="s">
        <v>132</v>
      </c>
      <c r="E630" s="61">
        <v>9055.3399999999983</v>
      </c>
      <c r="F630" s="62">
        <v>14</v>
      </c>
      <c r="G630" s="62" t="s">
        <v>12</v>
      </c>
      <c r="H630" s="62" t="s">
        <v>32</v>
      </c>
    </row>
    <row r="631" spans="1:8" x14ac:dyDescent="0.25">
      <c r="A631" s="31" t="s">
        <v>216</v>
      </c>
      <c r="B631">
        <v>3000</v>
      </c>
      <c r="C631" s="59" t="s">
        <v>37</v>
      </c>
      <c r="D631" s="60" t="s">
        <v>38</v>
      </c>
      <c r="E631" s="61">
        <v>300000</v>
      </c>
      <c r="F631" s="62">
        <v>14</v>
      </c>
      <c r="G631" s="62" t="s">
        <v>12</v>
      </c>
      <c r="H631" s="62" t="s">
        <v>32</v>
      </c>
    </row>
    <row r="632" spans="1:8" x14ac:dyDescent="0.25">
      <c r="A632" s="31" t="s">
        <v>216</v>
      </c>
      <c r="B632">
        <v>3000</v>
      </c>
      <c r="C632" s="59">
        <v>3261</v>
      </c>
      <c r="D632" s="60" t="s">
        <v>140</v>
      </c>
      <c r="E632" s="61">
        <v>180000</v>
      </c>
      <c r="F632" s="62">
        <v>14</v>
      </c>
      <c r="G632" s="62" t="s">
        <v>12</v>
      </c>
      <c r="H632" s="62" t="s">
        <v>32</v>
      </c>
    </row>
    <row r="633" spans="1:8" x14ac:dyDescent="0.25">
      <c r="A633" s="31" t="s">
        <v>216</v>
      </c>
      <c r="B633">
        <v>2000</v>
      </c>
      <c r="C633" s="59" t="s">
        <v>92</v>
      </c>
      <c r="D633" s="60" t="s">
        <v>93</v>
      </c>
      <c r="E633" s="61">
        <v>9627.35</v>
      </c>
      <c r="F633" s="62">
        <v>14</v>
      </c>
      <c r="G633" s="62" t="s">
        <v>12</v>
      </c>
      <c r="H633" s="62" t="s">
        <v>32</v>
      </c>
    </row>
    <row r="634" spans="1:8" ht="24.75" x14ac:dyDescent="0.25">
      <c r="A634" s="31" t="s">
        <v>216</v>
      </c>
      <c r="B634">
        <v>3000</v>
      </c>
      <c r="C634" s="59">
        <v>3571</v>
      </c>
      <c r="D634" s="60" t="s">
        <v>146</v>
      </c>
      <c r="E634" s="61">
        <v>1950000</v>
      </c>
      <c r="F634" s="62">
        <v>14</v>
      </c>
      <c r="G634" s="62" t="s">
        <v>12</v>
      </c>
      <c r="H634" s="62" t="s">
        <v>32</v>
      </c>
    </row>
    <row r="635" spans="1:8" x14ac:dyDescent="0.25">
      <c r="A635" s="31" t="s">
        <v>216</v>
      </c>
      <c r="B635">
        <v>5000</v>
      </c>
      <c r="C635" s="59">
        <v>5231</v>
      </c>
      <c r="D635" s="60" t="s">
        <v>85</v>
      </c>
      <c r="E635" s="61">
        <v>2338.5</v>
      </c>
      <c r="F635" s="62">
        <v>14</v>
      </c>
      <c r="G635" s="62" t="s">
        <v>12</v>
      </c>
      <c r="H635" s="62" t="s">
        <v>50</v>
      </c>
    </row>
    <row r="636" spans="1:8" x14ac:dyDescent="0.25">
      <c r="A636" s="31" t="s">
        <v>216</v>
      </c>
      <c r="B636">
        <v>5000</v>
      </c>
      <c r="C636" s="59">
        <v>5621</v>
      </c>
      <c r="D636" s="60" t="s">
        <v>199</v>
      </c>
      <c r="E636" s="61">
        <v>2231985.2799999998</v>
      </c>
      <c r="F636" s="62">
        <v>14</v>
      </c>
      <c r="G636" s="62" t="s">
        <v>12</v>
      </c>
      <c r="H636" s="62" t="s">
        <v>50</v>
      </c>
    </row>
    <row r="637" spans="1:8" x14ac:dyDescent="0.25">
      <c r="A637" s="31" t="s">
        <v>216</v>
      </c>
      <c r="B637">
        <v>5000</v>
      </c>
      <c r="C637" s="59">
        <v>5651</v>
      </c>
      <c r="D637" s="60" t="s">
        <v>86</v>
      </c>
      <c r="E637" s="61">
        <v>13875.900000000001</v>
      </c>
      <c r="F637" s="62">
        <v>14</v>
      </c>
      <c r="G637" s="62" t="s">
        <v>12</v>
      </c>
      <c r="H637" s="62" t="s">
        <v>87</v>
      </c>
    </row>
    <row r="638" spans="1:8" ht="24.75" x14ac:dyDescent="0.25">
      <c r="A638" s="31" t="s">
        <v>216</v>
      </c>
      <c r="B638">
        <v>5000</v>
      </c>
      <c r="C638" s="59">
        <v>5663</v>
      </c>
      <c r="D638" s="60" t="s">
        <v>215</v>
      </c>
      <c r="E638" s="61">
        <v>941471.14650000015</v>
      </c>
      <c r="F638" s="62">
        <v>14</v>
      </c>
      <c r="G638" s="62" t="s">
        <v>12</v>
      </c>
      <c r="H638" s="62" t="s">
        <v>50</v>
      </c>
    </row>
    <row r="639" spans="1:8" x14ac:dyDescent="0.25">
      <c r="A639" s="31" t="s">
        <v>216</v>
      </c>
      <c r="B639">
        <v>5000</v>
      </c>
      <c r="C639" s="59">
        <v>5671</v>
      </c>
      <c r="D639" s="60" t="s">
        <v>183</v>
      </c>
      <c r="E639" s="61">
        <v>196158.78200000001</v>
      </c>
      <c r="F639" s="62">
        <v>14</v>
      </c>
      <c r="G639" s="62" t="s">
        <v>12</v>
      </c>
      <c r="H639" s="62" t="s">
        <v>50</v>
      </c>
    </row>
    <row r="640" spans="1:8" ht="24" x14ac:dyDescent="0.25">
      <c r="A640" s="31" t="s">
        <v>219</v>
      </c>
      <c r="C640" s="63" t="s">
        <v>220</v>
      </c>
      <c r="D640" s="56" t="s">
        <v>219</v>
      </c>
      <c r="E640" s="57">
        <f>SUM(E641:E670)</f>
        <v>13474799.190349726</v>
      </c>
      <c r="F640" s="55"/>
      <c r="G640" s="55"/>
      <c r="H640" s="58"/>
    </row>
    <row r="641" spans="1:8" x14ac:dyDescent="0.25">
      <c r="A641" s="31" t="s">
        <v>219</v>
      </c>
      <c r="B641">
        <v>1000</v>
      </c>
      <c r="C641" s="59" t="s">
        <v>47</v>
      </c>
      <c r="D641" s="60" t="s">
        <v>16</v>
      </c>
      <c r="E641" s="61">
        <v>5214216.4479999989</v>
      </c>
      <c r="F641" s="62">
        <v>14</v>
      </c>
      <c r="G641" s="62" t="s">
        <v>12</v>
      </c>
      <c r="H641" s="62" t="s">
        <v>17</v>
      </c>
    </row>
    <row r="642" spans="1:8" x14ac:dyDescent="0.25">
      <c r="A642" s="31" t="s">
        <v>219</v>
      </c>
      <c r="B642">
        <v>1000</v>
      </c>
      <c r="C642" s="59" t="s">
        <v>18</v>
      </c>
      <c r="D642" s="60" t="s">
        <v>19</v>
      </c>
      <c r="E642" s="61">
        <v>338450.09209440026</v>
      </c>
      <c r="F642" s="62">
        <v>14</v>
      </c>
      <c r="G642" s="62" t="s">
        <v>12</v>
      </c>
      <c r="H642" s="62" t="s">
        <v>17</v>
      </c>
    </row>
    <row r="643" spans="1:8" x14ac:dyDescent="0.25">
      <c r="A643" s="31" t="s">
        <v>219</v>
      </c>
      <c r="B643">
        <v>1000</v>
      </c>
      <c r="C643" s="59" t="s">
        <v>63</v>
      </c>
      <c r="D643" s="60" t="s">
        <v>64</v>
      </c>
      <c r="E643" s="61">
        <v>115040.99999999993</v>
      </c>
      <c r="F643" s="62">
        <v>14</v>
      </c>
      <c r="G643" s="62" t="s">
        <v>12</v>
      </c>
      <c r="H643" s="62" t="s">
        <v>17</v>
      </c>
    </row>
    <row r="644" spans="1:8" x14ac:dyDescent="0.25">
      <c r="A644" s="31" t="s">
        <v>219</v>
      </c>
      <c r="B644">
        <v>1000</v>
      </c>
      <c r="C644" s="59" t="s">
        <v>20</v>
      </c>
      <c r="D644" s="60" t="s">
        <v>21</v>
      </c>
      <c r="E644" s="61">
        <v>688343.76</v>
      </c>
      <c r="F644" s="62">
        <v>14</v>
      </c>
      <c r="G644" s="62" t="s">
        <v>12</v>
      </c>
      <c r="H644" s="62" t="s">
        <v>17</v>
      </c>
    </row>
    <row r="645" spans="1:8" x14ac:dyDescent="0.25">
      <c r="A645" s="31" t="s">
        <v>219</v>
      </c>
      <c r="B645">
        <v>1000</v>
      </c>
      <c r="C645" s="59" t="s">
        <v>22</v>
      </c>
      <c r="D645" s="60" t="s">
        <v>23</v>
      </c>
      <c r="E645" s="61">
        <v>123129.00000000004</v>
      </c>
      <c r="F645" s="62">
        <v>14</v>
      </c>
      <c r="G645" s="62" t="s">
        <v>12</v>
      </c>
      <c r="H645" s="62" t="s">
        <v>17</v>
      </c>
    </row>
    <row r="646" spans="1:8" x14ac:dyDescent="0.25">
      <c r="A646" s="31" t="s">
        <v>219</v>
      </c>
      <c r="B646">
        <v>1000</v>
      </c>
      <c r="C646" s="59" t="s">
        <v>106</v>
      </c>
      <c r="D646" s="60" t="s">
        <v>107</v>
      </c>
      <c r="E646" s="61">
        <v>380190.9758399998</v>
      </c>
      <c r="F646" s="62">
        <v>14</v>
      </c>
      <c r="G646" s="62" t="s">
        <v>12</v>
      </c>
      <c r="H646" s="62" t="s">
        <v>17</v>
      </c>
    </row>
    <row r="647" spans="1:8" x14ac:dyDescent="0.25">
      <c r="A647" s="31" t="s">
        <v>219</v>
      </c>
      <c r="B647">
        <v>1000</v>
      </c>
      <c r="C647" s="59" t="s">
        <v>24</v>
      </c>
      <c r="D647" s="60" t="s">
        <v>25</v>
      </c>
      <c r="E647" s="61">
        <v>1440535.3121153277</v>
      </c>
      <c r="F647" s="62">
        <v>14</v>
      </c>
      <c r="G647" s="62" t="s">
        <v>12</v>
      </c>
      <c r="H647" s="62" t="s">
        <v>17</v>
      </c>
    </row>
    <row r="648" spans="1:8" ht="24.75" x14ac:dyDescent="0.25">
      <c r="A648" s="31" t="s">
        <v>219</v>
      </c>
      <c r="B648">
        <v>1000</v>
      </c>
      <c r="C648" s="59" t="s">
        <v>26</v>
      </c>
      <c r="D648" s="60" t="s">
        <v>27</v>
      </c>
      <c r="E648" s="61">
        <v>1194250.8668000002</v>
      </c>
      <c r="F648" s="62">
        <v>14</v>
      </c>
      <c r="G648" s="62" t="s">
        <v>12</v>
      </c>
      <c r="H648" s="62" t="s">
        <v>17</v>
      </c>
    </row>
    <row r="649" spans="1:8" x14ac:dyDescent="0.25">
      <c r="A649" s="31" t="s">
        <v>219</v>
      </c>
      <c r="B649">
        <v>1000</v>
      </c>
      <c r="C649" s="59" t="s">
        <v>28</v>
      </c>
      <c r="D649" s="60" t="s">
        <v>29</v>
      </c>
      <c r="E649" s="61">
        <v>205350.08000000007</v>
      </c>
      <c r="F649" s="62">
        <v>14</v>
      </c>
      <c r="G649" s="62" t="s">
        <v>12</v>
      </c>
      <c r="H649" s="62" t="s">
        <v>17</v>
      </c>
    </row>
    <row r="650" spans="1:8" x14ac:dyDescent="0.25">
      <c r="A650" s="31" t="s">
        <v>219</v>
      </c>
      <c r="B650">
        <v>2000</v>
      </c>
      <c r="C650" s="59" t="s">
        <v>108</v>
      </c>
      <c r="D650" s="60" t="s">
        <v>109</v>
      </c>
      <c r="E650" s="61">
        <v>26910</v>
      </c>
      <c r="F650" s="62">
        <v>14</v>
      </c>
      <c r="G650" s="62" t="s">
        <v>12</v>
      </c>
      <c r="H650" s="62" t="s">
        <v>32</v>
      </c>
    </row>
    <row r="651" spans="1:8" x14ac:dyDescent="0.25">
      <c r="A651" s="31" t="s">
        <v>219</v>
      </c>
      <c r="B651">
        <v>2000</v>
      </c>
      <c r="C651" s="59" t="s">
        <v>110</v>
      </c>
      <c r="D651" s="60" t="s">
        <v>111</v>
      </c>
      <c r="E651" s="61">
        <v>42985.8</v>
      </c>
      <c r="F651" s="62">
        <v>14</v>
      </c>
      <c r="G651" s="62" t="s">
        <v>12</v>
      </c>
      <c r="H651" s="62" t="s">
        <v>32</v>
      </c>
    </row>
    <row r="652" spans="1:8" x14ac:dyDescent="0.25">
      <c r="A652" s="31" t="s">
        <v>219</v>
      </c>
      <c r="B652">
        <v>2000</v>
      </c>
      <c r="C652" s="59" t="s">
        <v>128</v>
      </c>
      <c r="D652" s="60" t="s">
        <v>129</v>
      </c>
      <c r="E652" s="61">
        <v>222819.44999999998</v>
      </c>
      <c r="F652" s="62">
        <v>14</v>
      </c>
      <c r="G652" s="62" t="s">
        <v>12</v>
      </c>
      <c r="H652" s="62" t="s">
        <v>32</v>
      </c>
    </row>
    <row r="653" spans="1:8" x14ac:dyDescent="0.25">
      <c r="A653" s="31" t="s">
        <v>219</v>
      </c>
      <c r="B653">
        <v>2000</v>
      </c>
      <c r="C653" s="59" t="s">
        <v>90</v>
      </c>
      <c r="D653" s="60" t="s">
        <v>91</v>
      </c>
      <c r="E653" s="61">
        <v>357252.74999999994</v>
      </c>
      <c r="F653" s="62">
        <v>14</v>
      </c>
      <c r="G653" s="62" t="s">
        <v>12</v>
      </c>
      <c r="H653" s="62" t="s">
        <v>32</v>
      </c>
    </row>
    <row r="654" spans="1:8" x14ac:dyDescent="0.25">
      <c r="A654" s="31" t="s">
        <v>219</v>
      </c>
      <c r="B654">
        <v>2000</v>
      </c>
      <c r="C654" s="59" t="s">
        <v>92</v>
      </c>
      <c r="D654" s="60" t="s">
        <v>93</v>
      </c>
      <c r="E654" s="61">
        <v>150413.15850000002</v>
      </c>
      <c r="F654" s="62">
        <v>14</v>
      </c>
      <c r="G654" s="62" t="s">
        <v>12</v>
      </c>
      <c r="H654" s="62" t="s">
        <v>32</v>
      </c>
    </row>
    <row r="655" spans="1:8" x14ac:dyDescent="0.25">
      <c r="A655" s="31" t="s">
        <v>219</v>
      </c>
      <c r="B655">
        <v>2000</v>
      </c>
      <c r="C655" s="59" t="s">
        <v>153</v>
      </c>
      <c r="D655" s="60" t="s">
        <v>154</v>
      </c>
      <c r="E655" s="61">
        <v>754545.00000000012</v>
      </c>
      <c r="F655" s="62">
        <v>14</v>
      </c>
      <c r="G655" s="62" t="s">
        <v>12</v>
      </c>
      <c r="H655" s="62" t="s">
        <v>32</v>
      </c>
    </row>
    <row r="656" spans="1:8" x14ac:dyDescent="0.25">
      <c r="A656" s="31" t="s">
        <v>219</v>
      </c>
      <c r="B656">
        <v>2000</v>
      </c>
      <c r="C656" s="59" t="s">
        <v>221</v>
      </c>
      <c r="D656" s="60" t="s">
        <v>222</v>
      </c>
      <c r="E656" s="61">
        <v>10566.000000000002</v>
      </c>
      <c r="F656" s="62">
        <v>14</v>
      </c>
      <c r="G656" s="62" t="s">
        <v>12</v>
      </c>
      <c r="H656" s="62" t="s">
        <v>32</v>
      </c>
    </row>
    <row r="657" spans="1:8" x14ac:dyDescent="0.25">
      <c r="A657" s="31" t="s">
        <v>219</v>
      </c>
      <c r="B657">
        <v>2000</v>
      </c>
      <c r="C657" s="59" t="s">
        <v>96</v>
      </c>
      <c r="D657" s="60" t="s">
        <v>97</v>
      </c>
      <c r="E657" s="61">
        <v>32032.82</v>
      </c>
      <c r="F657" s="62">
        <v>14</v>
      </c>
      <c r="G657" s="62" t="s">
        <v>12</v>
      </c>
      <c r="H657" s="62" t="s">
        <v>32</v>
      </c>
    </row>
    <row r="658" spans="1:8" ht="36.75" x14ac:dyDescent="0.25">
      <c r="A658" s="31" t="s">
        <v>219</v>
      </c>
      <c r="B658">
        <v>2000</v>
      </c>
      <c r="C658" s="59">
        <v>2613</v>
      </c>
      <c r="D658" s="60" t="s">
        <v>132</v>
      </c>
      <c r="E658" s="61">
        <v>51084.000000000007</v>
      </c>
      <c r="F658" s="62">
        <v>14</v>
      </c>
      <c r="G658" s="62" t="s">
        <v>12</v>
      </c>
      <c r="H658" s="62" t="s">
        <v>32</v>
      </c>
    </row>
    <row r="659" spans="1:8" x14ac:dyDescent="0.25">
      <c r="A659" s="31" t="s">
        <v>219</v>
      </c>
      <c r="B659">
        <v>2000</v>
      </c>
      <c r="C659" s="59" t="s">
        <v>75</v>
      </c>
      <c r="D659" s="60" t="s">
        <v>76</v>
      </c>
      <c r="E659" s="61">
        <v>100264.428</v>
      </c>
      <c r="F659" s="62">
        <v>14</v>
      </c>
      <c r="G659" s="62" t="s">
        <v>12</v>
      </c>
      <c r="H659" s="62" t="s">
        <v>32</v>
      </c>
    </row>
    <row r="660" spans="1:8" x14ac:dyDescent="0.25">
      <c r="A660" s="31" t="s">
        <v>219</v>
      </c>
      <c r="B660">
        <v>2000</v>
      </c>
      <c r="C660" s="59" t="s">
        <v>133</v>
      </c>
      <c r="D660" s="60" t="s">
        <v>134</v>
      </c>
      <c r="E660" s="61">
        <v>15834.375</v>
      </c>
      <c r="F660" s="62">
        <v>14</v>
      </c>
      <c r="G660" s="62" t="s">
        <v>12</v>
      </c>
      <c r="H660" s="62" t="s">
        <v>32</v>
      </c>
    </row>
    <row r="661" spans="1:8" ht="24.75" x14ac:dyDescent="0.25">
      <c r="A661" s="31" t="s">
        <v>219</v>
      </c>
      <c r="B661">
        <v>2000</v>
      </c>
      <c r="C661" s="59" t="s">
        <v>202</v>
      </c>
      <c r="D661" s="60" t="s">
        <v>203</v>
      </c>
      <c r="E661" s="61">
        <v>113162.878</v>
      </c>
      <c r="F661" s="62">
        <v>14</v>
      </c>
      <c r="G661" s="62" t="s">
        <v>12</v>
      </c>
      <c r="H661" s="62" t="s">
        <v>32</v>
      </c>
    </row>
    <row r="662" spans="1:8" x14ac:dyDescent="0.25">
      <c r="A662" s="31" t="s">
        <v>219</v>
      </c>
      <c r="B662">
        <v>3000</v>
      </c>
      <c r="C662" s="59">
        <v>3261</v>
      </c>
      <c r="D662" s="60" t="s">
        <v>140</v>
      </c>
      <c r="E662" s="61">
        <v>600000</v>
      </c>
      <c r="F662" s="62">
        <v>14</v>
      </c>
      <c r="G662" s="62" t="s">
        <v>12</v>
      </c>
      <c r="H662" s="62" t="s">
        <v>32</v>
      </c>
    </row>
    <row r="663" spans="1:8" x14ac:dyDescent="0.25">
      <c r="A663" s="31" t="s">
        <v>219</v>
      </c>
      <c r="B663">
        <v>3000</v>
      </c>
      <c r="C663" s="59">
        <v>3591</v>
      </c>
      <c r="D663" s="60" t="s">
        <v>148</v>
      </c>
      <c r="E663" s="61">
        <v>144000</v>
      </c>
      <c r="F663" s="62">
        <v>14</v>
      </c>
      <c r="G663" s="62" t="s">
        <v>12</v>
      </c>
      <c r="H663" s="62" t="s">
        <v>32</v>
      </c>
    </row>
    <row r="664" spans="1:8" x14ac:dyDescent="0.25">
      <c r="A664" s="31" t="s">
        <v>219</v>
      </c>
      <c r="B664">
        <v>5000</v>
      </c>
      <c r="C664" s="59">
        <v>5411</v>
      </c>
      <c r="D664" s="60" t="s">
        <v>98</v>
      </c>
      <c r="E664" s="61">
        <v>276842.61</v>
      </c>
      <c r="F664" s="62">
        <v>14</v>
      </c>
      <c r="G664" s="62" t="s">
        <v>12</v>
      </c>
      <c r="H664" s="62" t="s">
        <v>99</v>
      </c>
    </row>
    <row r="665" spans="1:8" x14ac:dyDescent="0.25">
      <c r="A665" s="31" t="s">
        <v>219</v>
      </c>
      <c r="B665">
        <v>5000</v>
      </c>
      <c r="C665" s="59">
        <v>5421</v>
      </c>
      <c r="D665" s="60" t="s">
        <v>182</v>
      </c>
      <c r="E665" s="61">
        <v>63000</v>
      </c>
      <c r="F665" s="62">
        <v>14</v>
      </c>
      <c r="G665" s="62" t="s">
        <v>12</v>
      </c>
      <c r="H665" s="62" t="s">
        <v>99</v>
      </c>
    </row>
    <row r="666" spans="1:8" x14ac:dyDescent="0.25">
      <c r="A666" s="31" t="s">
        <v>219</v>
      </c>
      <c r="B666">
        <v>5000</v>
      </c>
      <c r="C666" s="59">
        <v>5491</v>
      </c>
      <c r="D666" s="60" t="s">
        <v>100</v>
      </c>
      <c r="E666" s="61">
        <v>41713.050000000003</v>
      </c>
      <c r="F666" s="62">
        <v>14</v>
      </c>
      <c r="G666" s="62" t="s">
        <v>12</v>
      </c>
      <c r="H666" s="62" t="s">
        <v>99</v>
      </c>
    </row>
    <row r="667" spans="1:8" x14ac:dyDescent="0.25">
      <c r="A667" s="31" t="s">
        <v>219</v>
      </c>
      <c r="B667">
        <v>5000</v>
      </c>
      <c r="C667" s="59">
        <v>5621</v>
      </c>
      <c r="D667" s="60" t="s">
        <v>199</v>
      </c>
      <c r="E667" s="61">
        <v>108905</v>
      </c>
      <c r="F667" s="62">
        <v>14</v>
      </c>
      <c r="G667" s="62" t="s">
        <v>12</v>
      </c>
      <c r="H667" s="62" t="s">
        <v>50</v>
      </c>
    </row>
    <row r="668" spans="1:8" x14ac:dyDescent="0.25">
      <c r="A668" s="31" t="s">
        <v>219</v>
      </c>
      <c r="B668">
        <v>5000</v>
      </c>
      <c r="C668" s="59">
        <v>5651</v>
      </c>
      <c r="D668" s="60" t="s">
        <v>86</v>
      </c>
      <c r="E668" s="61">
        <v>295046.95999999996</v>
      </c>
      <c r="F668" s="62">
        <v>14</v>
      </c>
      <c r="G668" s="62" t="s">
        <v>12</v>
      </c>
      <c r="H668" s="62" t="s">
        <v>87</v>
      </c>
    </row>
    <row r="669" spans="1:8" x14ac:dyDescent="0.25">
      <c r="A669" s="31" t="s">
        <v>219</v>
      </c>
      <c r="B669">
        <v>5000</v>
      </c>
      <c r="C669" s="59">
        <v>5671</v>
      </c>
      <c r="D669" s="60" t="s">
        <v>183</v>
      </c>
      <c r="E669" s="61">
        <v>137513.37599999999</v>
      </c>
      <c r="F669" s="62">
        <v>14</v>
      </c>
      <c r="G669" s="62" t="s">
        <v>12</v>
      </c>
      <c r="H669" s="62" t="s">
        <v>50</v>
      </c>
    </row>
    <row r="670" spans="1:8" x14ac:dyDescent="0.25">
      <c r="A670" s="31" t="s">
        <v>219</v>
      </c>
      <c r="B670">
        <v>5000</v>
      </c>
      <c r="C670" s="59">
        <v>5691</v>
      </c>
      <c r="D670" s="60" t="s">
        <v>206</v>
      </c>
      <c r="E670" s="61">
        <v>230400</v>
      </c>
      <c r="F670" s="62">
        <v>14</v>
      </c>
      <c r="G670" s="62" t="s">
        <v>12</v>
      </c>
      <c r="H670" s="62" t="s">
        <v>50</v>
      </c>
    </row>
    <row r="671" spans="1:8" x14ac:dyDescent="0.25">
      <c r="A671" s="31" t="s">
        <v>223</v>
      </c>
      <c r="C671" s="63" t="s">
        <v>224</v>
      </c>
      <c r="D671" s="56" t="s">
        <v>223</v>
      </c>
      <c r="E671" s="57">
        <f>SUM(E672:E690)</f>
        <v>3624167.9383485899</v>
      </c>
      <c r="F671" s="55"/>
      <c r="G671" s="55"/>
      <c r="H671" s="58"/>
    </row>
    <row r="672" spans="1:8" x14ac:dyDescent="0.25">
      <c r="A672" s="31" t="s">
        <v>223</v>
      </c>
      <c r="B672">
        <v>1000</v>
      </c>
      <c r="C672" s="59" t="s">
        <v>47</v>
      </c>
      <c r="D672" s="60" t="s">
        <v>16</v>
      </c>
      <c r="E672" s="61">
        <v>428105.34799999994</v>
      </c>
      <c r="F672" s="62">
        <v>14</v>
      </c>
      <c r="G672" s="62" t="s">
        <v>12</v>
      </c>
      <c r="H672" s="62" t="s">
        <v>17</v>
      </c>
    </row>
    <row r="673" spans="1:8" x14ac:dyDescent="0.25">
      <c r="A673" s="31" t="s">
        <v>223</v>
      </c>
      <c r="B673">
        <v>1000</v>
      </c>
      <c r="C673" s="59" t="s">
        <v>18</v>
      </c>
      <c r="D673" s="60" t="s">
        <v>19</v>
      </c>
      <c r="E673" s="61">
        <v>26640.999985599996</v>
      </c>
      <c r="F673" s="62">
        <v>14</v>
      </c>
      <c r="G673" s="62" t="s">
        <v>12</v>
      </c>
      <c r="H673" s="62" t="s">
        <v>17</v>
      </c>
    </row>
    <row r="674" spans="1:8" x14ac:dyDescent="0.25">
      <c r="A674" s="31" t="s">
        <v>223</v>
      </c>
      <c r="B674">
        <v>1000</v>
      </c>
      <c r="C674" s="59" t="s">
        <v>63</v>
      </c>
      <c r="D674" s="60" t="s">
        <v>64</v>
      </c>
      <c r="E674" s="61">
        <v>5638</v>
      </c>
      <c r="F674" s="62">
        <v>14</v>
      </c>
      <c r="G674" s="62" t="s">
        <v>12</v>
      </c>
      <c r="H674" s="62" t="s">
        <v>17</v>
      </c>
    </row>
    <row r="675" spans="1:8" x14ac:dyDescent="0.25">
      <c r="A675" s="31" t="s">
        <v>223</v>
      </c>
      <c r="B675">
        <v>1000</v>
      </c>
      <c r="C675" s="59" t="s">
        <v>20</v>
      </c>
      <c r="D675" s="60" t="s">
        <v>21</v>
      </c>
      <c r="E675" s="61">
        <v>56816.759999999995</v>
      </c>
      <c r="F675" s="62">
        <v>14</v>
      </c>
      <c r="G675" s="62" t="s">
        <v>12</v>
      </c>
      <c r="H675" s="62" t="s">
        <v>17</v>
      </c>
    </row>
    <row r="676" spans="1:8" x14ac:dyDescent="0.25">
      <c r="A676" s="31" t="s">
        <v>223</v>
      </c>
      <c r="B676">
        <v>1000</v>
      </c>
      <c r="C676" s="59" t="s">
        <v>22</v>
      </c>
      <c r="D676" s="60" t="s">
        <v>23</v>
      </c>
      <c r="E676" s="61">
        <v>9571</v>
      </c>
      <c r="F676" s="62">
        <v>14</v>
      </c>
      <c r="G676" s="62" t="s">
        <v>12</v>
      </c>
      <c r="H676" s="62" t="s">
        <v>17</v>
      </c>
    </row>
    <row r="677" spans="1:8" x14ac:dyDescent="0.25">
      <c r="A677" s="31" t="s">
        <v>223</v>
      </c>
      <c r="B677">
        <v>1000</v>
      </c>
      <c r="C677" s="59" t="s">
        <v>24</v>
      </c>
      <c r="D677" s="60" t="s">
        <v>25</v>
      </c>
      <c r="E677" s="61">
        <v>106732.76926299</v>
      </c>
      <c r="F677" s="62">
        <v>14</v>
      </c>
      <c r="G677" s="62" t="s">
        <v>12</v>
      </c>
      <c r="H677" s="62" t="s">
        <v>17</v>
      </c>
    </row>
    <row r="678" spans="1:8" ht="24.75" x14ac:dyDescent="0.25">
      <c r="A678" s="31" t="s">
        <v>223</v>
      </c>
      <c r="B678">
        <v>1000</v>
      </c>
      <c r="C678" s="59" t="s">
        <v>26</v>
      </c>
      <c r="D678" s="60" t="s">
        <v>27</v>
      </c>
      <c r="E678" s="61">
        <v>110754.95430000003</v>
      </c>
      <c r="F678" s="62">
        <v>14</v>
      </c>
      <c r="G678" s="62" t="s">
        <v>12</v>
      </c>
      <c r="H678" s="62" t="s">
        <v>17</v>
      </c>
    </row>
    <row r="679" spans="1:8" x14ac:dyDescent="0.25">
      <c r="A679" s="31" t="s">
        <v>223</v>
      </c>
      <c r="B679">
        <v>1000</v>
      </c>
      <c r="C679" s="59" t="s">
        <v>28</v>
      </c>
      <c r="D679" s="60" t="s">
        <v>29</v>
      </c>
      <c r="E679" s="61">
        <v>15908.692799999997</v>
      </c>
      <c r="F679" s="62">
        <v>14</v>
      </c>
      <c r="G679" s="62" t="s">
        <v>12</v>
      </c>
      <c r="H679" s="62" t="s">
        <v>17</v>
      </c>
    </row>
    <row r="680" spans="1:8" x14ac:dyDescent="0.25">
      <c r="A680" s="31" t="s">
        <v>223</v>
      </c>
      <c r="B680">
        <v>2000</v>
      </c>
      <c r="C680" s="59" t="s">
        <v>128</v>
      </c>
      <c r="D680" s="60" t="s">
        <v>129</v>
      </c>
      <c r="E680" s="61">
        <v>604084.69999999995</v>
      </c>
      <c r="F680" s="62">
        <v>14</v>
      </c>
      <c r="G680" s="62" t="s">
        <v>12</v>
      </c>
      <c r="H680" s="62" t="s">
        <v>32</v>
      </c>
    </row>
    <row r="681" spans="1:8" x14ac:dyDescent="0.25">
      <c r="A681" s="31" t="s">
        <v>223</v>
      </c>
      <c r="B681">
        <v>2000</v>
      </c>
      <c r="C681" s="59" t="s">
        <v>75</v>
      </c>
      <c r="D681" s="60" t="s">
        <v>76</v>
      </c>
      <c r="E681" s="61">
        <v>45908.087999999996</v>
      </c>
      <c r="F681" s="62">
        <v>14</v>
      </c>
      <c r="G681" s="62" t="s">
        <v>12</v>
      </c>
      <c r="H681" s="62" t="s">
        <v>32</v>
      </c>
    </row>
    <row r="682" spans="1:8" ht="24.75" x14ac:dyDescent="0.25">
      <c r="A682" s="31" t="s">
        <v>223</v>
      </c>
      <c r="B682">
        <v>2000</v>
      </c>
      <c r="C682" s="59" t="s">
        <v>119</v>
      </c>
      <c r="D682" s="60" t="s">
        <v>120</v>
      </c>
      <c r="E682" s="61">
        <v>31084.800000000003</v>
      </c>
      <c r="F682" s="62">
        <v>14</v>
      </c>
      <c r="G682" s="62" t="s">
        <v>12</v>
      </c>
      <c r="H682" s="62" t="s">
        <v>32</v>
      </c>
    </row>
    <row r="683" spans="1:8" ht="24.75" x14ac:dyDescent="0.25">
      <c r="A683" s="31" t="s">
        <v>223</v>
      </c>
      <c r="B683">
        <v>2000</v>
      </c>
      <c r="C683" s="59" t="s">
        <v>202</v>
      </c>
      <c r="D683" s="60" t="s">
        <v>203</v>
      </c>
      <c r="E683" s="61">
        <v>20278.544000000002</v>
      </c>
      <c r="F683" s="62">
        <v>14</v>
      </c>
      <c r="G683" s="62" t="s">
        <v>12</v>
      </c>
      <c r="H683" s="62" t="s">
        <v>32</v>
      </c>
    </row>
    <row r="684" spans="1:8" x14ac:dyDescent="0.25">
      <c r="A684" s="31" t="s">
        <v>223</v>
      </c>
      <c r="B684">
        <v>2000</v>
      </c>
      <c r="C684" s="59" t="s">
        <v>90</v>
      </c>
      <c r="D684" s="60" t="s">
        <v>91</v>
      </c>
      <c r="E684" s="61">
        <v>60126.374999999985</v>
      </c>
      <c r="F684" s="62">
        <v>14</v>
      </c>
      <c r="G684" s="62" t="s">
        <v>12</v>
      </c>
      <c r="H684" s="62" t="s">
        <v>32</v>
      </c>
    </row>
    <row r="685" spans="1:8" x14ac:dyDescent="0.25">
      <c r="A685" s="31" t="s">
        <v>223</v>
      </c>
      <c r="B685">
        <v>3000</v>
      </c>
      <c r="C685" s="59">
        <v>3141</v>
      </c>
      <c r="D685" s="60" t="s">
        <v>116</v>
      </c>
      <c r="E685" s="61">
        <v>27000</v>
      </c>
      <c r="F685" s="62">
        <v>14</v>
      </c>
      <c r="G685" s="62" t="s">
        <v>12</v>
      </c>
      <c r="H685" s="62" t="s">
        <v>32</v>
      </c>
    </row>
    <row r="686" spans="1:8" x14ac:dyDescent="0.25">
      <c r="A686" s="31" t="s">
        <v>223</v>
      </c>
      <c r="B686">
        <v>5000</v>
      </c>
      <c r="C686" s="59">
        <v>5491</v>
      </c>
      <c r="D686" s="60" t="s">
        <v>100</v>
      </c>
      <c r="E686" s="61">
        <v>41713.050000000003</v>
      </c>
      <c r="F686" s="62">
        <v>14</v>
      </c>
      <c r="G686" s="62" t="s">
        <v>12</v>
      </c>
      <c r="H686" s="62" t="s">
        <v>99</v>
      </c>
    </row>
    <row r="687" spans="1:8" x14ac:dyDescent="0.25">
      <c r="A687" s="31" t="s">
        <v>223</v>
      </c>
      <c r="B687">
        <v>5000</v>
      </c>
      <c r="C687" s="59">
        <v>5621</v>
      </c>
      <c r="D687" s="60" t="s">
        <v>199</v>
      </c>
      <c r="E687" s="61">
        <v>727734.81</v>
      </c>
      <c r="F687" s="62">
        <v>14</v>
      </c>
      <c r="G687" s="62" t="s">
        <v>12</v>
      </c>
      <c r="H687" s="62" t="s">
        <v>50</v>
      </c>
    </row>
    <row r="688" spans="1:8" x14ac:dyDescent="0.25">
      <c r="A688" s="31" t="s">
        <v>223</v>
      </c>
      <c r="B688">
        <v>5000</v>
      </c>
      <c r="C688" s="59">
        <v>5651</v>
      </c>
      <c r="D688" s="60" t="s">
        <v>86</v>
      </c>
      <c r="E688" s="61">
        <v>694769.08</v>
      </c>
      <c r="F688" s="62">
        <v>14</v>
      </c>
      <c r="G688" s="62" t="s">
        <v>12</v>
      </c>
      <c r="H688" s="62" t="s">
        <v>87</v>
      </c>
    </row>
    <row r="689" spans="1:8" ht="24.75" x14ac:dyDescent="0.25">
      <c r="A689" s="31" t="s">
        <v>223</v>
      </c>
      <c r="B689">
        <v>5000</v>
      </c>
      <c r="C689" s="59">
        <v>5663</v>
      </c>
      <c r="D689" s="60" t="s">
        <v>215</v>
      </c>
      <c r="E689" s="61">
        <v>459163.48499999999</v>
      </c>
      <c r="F689" s="62">
        <v>14</v>
      </c>
      <c r="G689" s="62" t="s">
        <v>12</v>
      </c>
      <c r="H689" s="62" t="s">
        <v>50</v>
      </c>
    </row>
    <row r="690" spans="1:8" x14ac:dyDescent="0.25">
      <c r="A690" s="31" t="s">
        <v>223</v>
      </c>
      <c r="B690">
        <v>5000</v>
      </c>
      <c r="C690" s="59">
        <v>5671</v>
      </c>
      <c r="D690" s="60" t="s">
        <v>183</v>
      </c>
      <c r="E690" s="61">
        <v>152136.48200000002</v>
      </c>
      <c r="F690" s="62">
        <v>14</v>
      </c>
      <c r="G690" s="62" t="s">
        <v>12</v>
      </c>
      <c r="H690" s="62" t="s">
        <v>50</v>
      </c>
    </row>
    <row r="691" spans="1:8" ht="24" x14ac:dyDescent="0.25">
      <c r="A691" s="31" t="s">
        <v>225</v>
      </c>
      <c r="C691" s="63" t="s">
        <v>226</v>
      </c>
      <c r="D691" s="56" t="s">
        <v>225</v>
      </c>
      <c r="E691" s="57">
        <f>SUM(E692:E701)</f>
        <v>825116.08572893566</v>
      </c>
      <c r="F691" s="55"/>
      <c r="G691" s="55"/>
      <c r="H691" s="58"/>
    </row>
    <row r="692" spans="1:8" x14ac:dyDescent="0.25">
      <c r="A692" s="31" t="s">
        <v>225</v>
      </c>
      <c r="B692">
        <v>1000</v>
      </c>
      <c r="C692" s="59" t="s">
        <v>47</v>
      </c>
      <c r="D692" s="60" t="s">
        <v>16</v>
      </c>
      <c r="E692" s="61">
        <v>476793.09600000008</v>
      </c>
      <c r="F692" s="62">
        <v>14</v>
      </c>
      <c r="G692" s="62" t="s">
        <v>12</v>
      </c>
      <c r="H692" s="62" t="s">
        <v>17</v>
      </c>
    </row>
    <row r="693" spans="1:8" x14ac:dyDescent="0.25">
      <c r="A693" s="31" t="s">
        <v>225</v>
      </c>
      <c r="B693">
        <v>1000</v>
      </c>
      <c r="C693" s="59" t="s">
        <v>18</v>
      </c>
      <c r="D693" s="60" t="s">
        <v>19</v>
      </c>
      <c r="E693" s="61">
        <v>14922.885119999999</v>
      </c>
      <c r="F693" s="62">
        <v>14</v>
      </c>
      <c r="G693" s="62" t="s">
        <v>12</v>
      </c>
      <c r="H693" s="62" t="s">
        <v>17</v>
      </c>
    </row>
    <row r="694" spans="1:8" x14ac:dyDescent="0.25">
      <c r="A694" s="31" t="s">
        <v>225</v>
      </c>
      <c r="B694">
        <v>1000</v>
      </c>
      <c r="C694" s="59" t="s">
        <v>20</v>
      </c>
      <c r="D694" s="60" t="s">
        <v>21</v>
      </c>
      <c r="E694" s="61">
        <v>63141.520000000004</v>
      </c>
      <c r="F694" s="62">
        <v>14</v>
      </c>
      <c r="G694" s="62" t="s">
        <v>12</v>
      </c>
      <c r="H694" s="62" t="s">
        <v>17</v>
      </c>
    </row>
    <row r="695" spans="1:8" x14ac:dyDescent="0.25">
      <c r="A695" s="31" t="s">
        <v>225</v>
      </c>
      <c r="B695">
        <v>1000</v>
      </c>
      <c r="C695" s="59" t="s">
        <v>24</v>
      </c>
      <c r="D695" s="60" t="s">
        <v>25</v>
      </c>
      <c r="E695" s="61">
        <v>109072.53040893561</v>
      </c>
      <c r="F695" s="62">
        <v>14</v>
      </c>
      <c r="G695" s="62" t="s">
        <v>12</v>
      </c>
      <c r="H695" s="62" t="s">
        <v>17</v>
      </c>
    </row>
    <row r="696" spans="1:8" ht="24.75" x14ac:dyDescent="0.25">
      <c r="A696" s="31" t="s">
        <v>225</v>
      </c>
      <c r="B696">
        <v>1000</v>
      </c>
      <c r="C696" s="59" t="s">
        <v>26</v>
      </c>
      <c r="D696" s="60" t="s">
        <v>27</v>
      </c>
      <c r="E696" s="61">
        <v>115693.55559999999</v>
      </c>
      <c r="F696" s="62">
        <v>14</v>
      </c>
      <c r="G696" s="62" t="s">
        <v>12</v>
      </c>
      <c r="H696" s="62" t="s">
        <v>17</v>
      </c>
    </row>
    <row r="697" spans="1:8" x14ac:dyDescent="0.25">
      <c r="A697" s="31" t="s">
        <v>225</v>
      </c>
      <c r="B697">
        <v>1000</v>
      </c>
      <c r="C697" s="59" t="s">
        <v>28</v>
      </c>
      <c r="D697" s="60" t="s">
        <v>29</v>
      </c>
      <c r="E697" s="61">
        <v>17679.625599999999</v>
      </c>
      <c r="F697" s="62">
        <v>14</v>
      </c>
      <c r="G697" s="62" t="s">
        <v>12</v>
      </c>
      <c r="H697" s="62" t="s">
        <v>17</v>
      </c>
    </row>
    <row r="698" spans="1:8" x14ac:dyDescent="0.25">
      <c r="A698" s="31" t="s">
        <v>225</v>
      </c>
      <c r="B698">
        <v>2000</v>
      </c>
      <c r="C698" s="59" t="s">
        <v>30</v>
      </c>
      <c r="D698" s="60" t="s">
        <v>31</v>
      </c>
      <c r="E698" s="61">
        <v>10293.373000000001</v>
      </c>
      <c r="F698" s="62">
        <v>14</v>
      </c>
      <c r="G698" s="62" t="s">
        <v>12</v>
      </c>
      <c r="H698" s="62" t="s">
        <v>32</v>
      </c>
    </row>
    <row r="699" spans="1:8" x14ac:dyDescent="0.25">
      <c r="A699" s="31" t="s">
        <v>225</v>
      </c>
      <c r="B699">
        <v>2000</v>
      </c>
      <c r="C699" s="59" t="s">
        <v>33</v>
      </c>
      <c r="D699" s="60" t="s">
        <v>34</v>
      </c>
      <c r="E699" s="61">
        <v>170</v>
      </c>
      <c r="F699" s="62">
        <v>14</v>
      </c>
      <c r="G699" s="62" t="s">
        <v>12</v>
      </c>
      <c r="H699" s="62" t="s">
        <v>32</v>
      </c>
    </row>
    <row r="700" spans="1:8" x14ac:dyDescent="0.25">
      <c r="A700" s="31" t="s">
        <v>225</v>
      </c>
      <c r="B700">
        <v>2000</v>
      </c>
      <c r="C700" s="59" t="s">
        <v>53</v>
      </c>
      <c r="D700" s="60" t="s">
        <v>54</v>
      </c>
      <c r="E700" s="61">
        <v>5349.5</v>
      </c>
      <c r="F700" s="62">
        <v>14</v>
      </c>
      <c r="G700" s="62" t="s">
        <v>12</v>
      </c>
      <c r="H700" s="62" t="s">
        <v>32</v>
      </c>
    </row>
    <row r="701" spans="1:8" x14ac:dyDescent="0.25">
      <c r="A701" s="31" t="s">
        <v>225</v>
      </c>
      <c r="B701">
        <v>3000</v>
      </c>
      <c r="C701" s="59">
        <v>3961</v>
      </c>
      <c r="D701" s="60" t="s">
        <v>176</v>
      </c>
      <c r="E701" s="61">
        <v>12000</v>
      </c>
      <c r="F701" s="62">
        <v>14</v>
      </c>
      <c r="G701" s="62" t="s">
        <v>12</v>
      </c>
      <c r="H701" s="62" t="s">
        <v>32</v>
      </c>
    </row>
    <row r="702" spans="1:8" x14ac:dyDescent="0.25">
      <c r="A702" s="31" t="s">
        <v>227</v>
      </c>
      <c r="C702" s="63" t="s">
        <v>228</v>
      </c>
      <c r="D702" s="56" t="s">
        <v>227</v>
      </c>
      <c r="E702" s="57">
        <f>SUM(E703:E729)</f>
        <v>20157625.682255451</v>
      </c>
      <c r="F702" s="55"/>
      <c r="G702" s="55"/>
      <c r="H702" s="58"/>
    </row>
    <row r="703" spans="1:8" x14ac:dyDescent="0.25">
      <c r="A703" s="31" t="s">
        <v>227</v>
      </c>
      <c r="B703">
        <v>1000</v>
      </c>
      <c r="C703" s="59" t="s">
        <v>47</v>
      </c>
      <c r="D703" s="60" t="s">
        <v>16</v>
      </c>
      <c r="E703" s="61">
        <v>6679687.6680000005</v>
      </c>
      <c r="F703" s="62">
        <v>14</v>
      </c>
      <c r="G703" s="62" t="s">
        <v>12</v>
      </c>
      <c r="H703" s="62" t="s">
        <v>17</v>
      </c>
    </row>
    <row r="704" spans="1:8" x14ac:dyDescent="0.25">
      <c r="A704" s="31" t="s">
        <v>227</v>
      </c>
      <c r="B704">
        <v>1000</v>
      </c>
      <c r="C704" s="59" t="s">
        <v>18</v>
      </c>
      <c r="D704" s="60" t="s">
        <v>19</v>
      </c>
      <c r="E704" s="61">
        <v>361221.32377760025</v>
      </c>
      <c r="F704" s="62">
        <v>14</v>
      </c>
      <c r="G704" s="62" t="s">
        <v>12</v>
      </c>
      <c r="H704" s="62" t="s">
        <v>17</v>
      </c>
    </row>
    <row r="705" spans="1:8" x14ac:dyDescent="0.25">
      <c r="A705" s="31" t="s">
        <v>227</v>
      </c>
      <c r="B705">
        <v>1000</v>
      </c>
      <c r="C705" s="59" t="s">
        <v>63</v>
      </c>
      <c r="D705" s="60" t="s">
        <v>64</v>
      </c>
      <c r="E705" s="61">
        <v>30661.000000000004</v>
      </c>
      <c r="F705" s="62">
        <v>14</v>
      </c>
      <c r="G705" s="62" t="s">
        <v>12</v>
      </c>
      <c r="H705" s="62" t="s">
        <v>17</v>
      </c>
    </row>
    <row r="706" spans="1:8" x14ac:dyDescent="0.25">
      <c r="A706" s="31" t="s">
        <v>227</v>
      </c>
      <c r="B706">
        <v>1000</v>
      </c>
      <c r="C706" s="59" t="s">
        <v>20</v>
      </c>
      <c r="D706" s="60" t="s">
        <v>21</v>
      </c>
      <c r="E706" s="61">
        <v>905935.1600000005</v>
      </c>
      <c r="F706" s="62">
        <v>14</v>
      </c>
      <c r="G706" s="62" t="s">
        <v>12</v>
      </c>
      <c r="H706" s="62" t="s">
        <v>17</v>
      </c>
    </row>
    <row r="707" spans="1:8" x14ac:dyDescent="0.25">
      <c r="A707" s="31" t="s">
        <v>227</v>
      </c>
      <c r="B707">
        <v>1000</v>
      </c>
      <c r="C707" s="59" t="s">
        <v>22</v>
      </c>
      <c r="D707" s="60" t="s">
        <v>23</v>
      </c>
      <c r="E707" s="61">
        <v>96353.999999999927</v>
      </c>
      <c r="F707" s="62">
        <v>14</v>
      </c>
      <c r="G707" s="62" t="s">
        <v>12</v>
      </c>
      <c r="H707" s="62" t="s">
        <v>17</v>
      </c>
    </row>
    <row r="708" spans="1:8" x14ac:dyDescent="0.25">
      <c r="A708" s="31" t="s">
        <v>227</v>
      </c>
      <c r="B708">
        <v>1000</v>
      </c>
      <c r="C708" s="59" t="s">
        <v>106</v>
      </c>
      <c r="D708" s="60" t="s">
        <v>107</v>
      </c>
      <c r="E708" s="61">
        <v>529023.49343999999</v>
      </c>
      <c r="F708" s="62">
        <v>14</v>
      </c>
      <c r="G708" s="62" t="s">
        <v>12</v>
      </c>
      <c r="H708" s="62" t="s">
        <v>17</v>
      </c>
    </row>
    <row r="709" spans="1:8" x14ac:dyDescent="0.25">
      <c r="A709" s="31" t="s">
        <v>227</v>
      </c>
      <c r="B709">
        <v>1000</v>
      </c>
      <c r="C709" s="59" t="s">
        <v>24</v>
      </c>
      <c r="D709" s="60" t="s">
        <v>25</v>
      </c>
      <c r="E709" s="61">
        <v>1861416.8814378486</v>
      </c>
      <c r="F709" s="62">
        <v>14</v>
      </c>
      <c r="G709" s="62" t="s">
        <v>12</v>
      </c>
      <c r="H709" s="62" t="s">
        <v>17</v>
      </c>
    </row>
    <row r="710" spans="1:8" ht="24.75" x14ac:dyDescent="0.25">
      <c r="A710" s="31" t="s">
        <v>227</v>
      </c>
      <c r="B710">
        <v>1000</v>
      </c>
      <c r="C710" s="59" t="s">
        <v>26</v>
      </c>
      <c r="D710" s="60" t="s">
        <v>27</v>
      </c>
      <c r="E710" s="61">
        <v>1579429.2021999997</v>
      </c>
      <c r="F710" s="62">
        <v>14</v>
      </c>
      <c r="G710" s="62" t="s">
        <v>12</v>
      </c>
      <c r="H710" s="62" t="s">
        <v>17</v>
      </c>
    </row>
    <row r="711" spans="1:8" x14ac:dyDescent="0.25">
      <c r="A711" s="31" t="s">
        <v>227</v>
      </c>
      <c r="B711">
        <v>1000</v>
      </c>
      <c r="C711" s="59" t="s">
        <v>28</v>
      </c>
      <c r="D711" s="60" t="s">
        <v>29</v>
      </c>
      <c r="E711" s="61">
        <v>280030.67040000024</v>
      </c>
      <c r="F711" s="62">
        <v>14</v>
      </c>
      <c r="G711" s="62" t="s">
        <v>12</v>
      </c>
      <c r="H711" s="62" t="s">
        <v>17</v>
      </c>
    </row>
    <row r="712" spans="1:8" x14ac:dyDescent="0.25">
      <c r="A712" s="31" t="s">
        <v>227</v>
      </c>
      <c r="B712">
        <v>2000</v>
      </c>
      <c r="C712" s="59" t="s">
        <v>30</v>
      </c>
      <c r="D712" s="60" t="s">
        <v>31</v>
      </c>
      <c r="E712" s="61">
        <v>5377.31</v>
      </c>
      <c r="F712" s="62">
        <v>14</v>
      </c>
      <c r="G712" s="62" t="s">
        <v>12</v>
      </c>
      <c r="H712" s="62" t="s">
        <v>32</v>
      </c>
    </row>
    <row r="713" spans="1:8" x14ac:dyDescent="0.25">
      <c r="A713" s="31" t="s">
        <v>227</v>
      </c>
      <c r="B713">
        <v>2000</v>
      </c>
      <c r="C713" s="59" t="s">
        <v>53</v>
      </c>
      <c r="D713" s="60" t="s">
        <v>54</v>
      </c>
      <c r="E713" s="61">
        <v>4136</v>
      </c>
      <c r="F713" s="62">
        <v>14</v>
      </c>
      <c r="G713" s="62" t="s">
        <v>12</v>
      </c>
      <c r="H713" s="62" t="s">
        <v>32</v>
      </c>
    </row>
    <row r="714" spans="1:8" x14ac:dyDescent="0.25">
      <c r="A714" s="31" t="s">
        <v>227</v>
      </c>
      <c r="B714">
        <v>2000</v>
      </c>
      <c r="C714" s="59" t="s">
        <v>126</v>
      </c>
      <c r="D714" s="60" t="s">
        <v>127</v>
      </c>
      <c r="E714" s="61">
        <v>8163.27</v>
      </c>
      <c r="F714" s="62">
        <v>14</v>
      </c>
      <c r="G714" s="62" t="s">
        <v>12</v>
      </c>
      <c r="H714" s="62" t="s">
        <v>32</v>
      </c>
    </row>
    <row r="715" spans="1:8" x14ac:dyDescent="0.25">
      <c r="A715" s="31" t="s">
        <v>227</v>
      </c>
      <c r="B715">
        <v>2000</v>
      </c>
      <c r="C715" s="59" t="s">
        <v>108</v>
      </c>
      <c r="D715" s="60" t="s">
        <v>109</v>
      </c>
      <c r="E715" s="61">
        <v>1989803.2000000002</v>
      </c>
      <c r="F715" s="62">
        <v>14</v>
      </c>
      <c r="G715" s="62" t="s">
        <v>12</v>
      </c>
      <c r="H715" s="62" t="s">
        <v>32</v>
      </c>
    </row>
    <row r="716" spans="1:8" x14ac:dyDescent="0.25">
      <c r="A716" s="31" t="s">
        <v>227</v>
      </c>
      <c r="B716">
        <v>2000</v>
      </c>
      <c r="C716" s="59" t="s">
        <v>110</v>
      </c>
      <c r="D716" s="60" t="s">
        <v>111</v>
      </c>
      <c r="E716" s="61">
        <v>1694387.112</v>
      </c>
      <c r="F716" s="62">
        <v>14</v>
      </c>
      <c r="G716" s="62" t="s">
        <v>12</v>
      </c>
      <c r="H716" s="62" t="s">
        <v>32</v>
      </c>
    </row>
    <row r="717" spans="1:8" x14ac:dyDescent="0.25">
      <c r="A717" s="31" t="s">
        <v>227</v>
      </c>
      <c r="B717">
        <v>2000</v>
      </c>
      <c r="C717" s="59" t="s">
        <v>197</v>
      </c>
      <c r="D717" s="60" t="s">
        <v>198</v>
      </c>
      <c r="E717" s="61">
        <v>7817.5679999999993</v>
      </c>
      <c r="F717" s="62">
        <v>14</v>
      </c>
      <c r="G717" s="62" t="s">
        <v>12</v>
      </c>
      <c r="H717" s="62" t="s">
        <v>32</v>
      </c>
    </row>
    <row r="718" spans="1:8" x14ac:dyDescent="0.25">
      <c r="A718" s="31" t="s">
        <v>227</v>
      </c>
      <c r="B718">
        <v>2000</v>
      </c>
      <c r="C718" s="59" t="s">
        <v>112</v>
      </c>
      <c r="D718" s="60" t="s">
        <v>113</v>
      </c>
      <c r="E718" s="61">
        <v>23259.928</v>
      </c>
      <c r="F718" s="62">
        <v>14</v>
      </c>
      <c r="G718" s="62" t="s">
        <v>12</v>
      </c>
      <c r="H718" s="62" t="s">
        <v>32</v>
      </c>
    </row>
    <row r="719" spans="1:8" x14ac:dyDescent="0.25">
      <c r="A719" s="31" t="s">
        <v>227</v>
      </c>
      <c r="B719">
        <v>2000</v>
      </c>
      <c r="C719" s="59" t="s">
        <v>90</v>
      </c>
      <c r="D719" s="60" t="s">
        <v>91</v>
      </c>
      <c r="E719" s="61">
        <v>1437525.4744999998</v>
      </c>
      <c r="F719" s="62">
        <v>14</v>
      </c>
      <c r="G719" s="62" t="s">
        <v>12</v>
      </c>
      <c r="H719" s="62" t="s">
        <v>32</v>
      </c>
    </row>
    <row r="720" spans="1:8" x14ac:dyDescent="0.25">
      <c r="A720" s="31" t="s">
        <v>227</v>
      </c>
      <c r="B720">
        <v>2000</v>
      </c>
      <c r="C720" s="59" t="s">
        <v>92</v>
      </c>
      <c r="D720" s="60" t="s">
        <v>93</v>
      </c>
      <c r="E720" s="61">
        <v>8714.9919999999984</v>
      </c>
      <c r="F720" s="62">
        <v>14</v>
      </c>
      <c r="G720" s="62" t="s">
        <v>12</v>
      </c>
      <c r="H720" s="62" t="s">
        <v>32</v>
      </c>
    </row>
    <row r="721" spans="1:8" x14ac:dyDescent="0.25">
      <c r="A721" s="31" t="s">
        <v>227</v>
      </c>
      <c r="B721">
        <v>2000</v>
      </c>
      <c r="C721" s="59" t="s">
        <v>153</v>
      </c>
      <c r="D721" s="60" t="s">
        <v>154</v>
      </c>
      <c r="E721" s="61">
        <v>21318.285499999998</v>
      </c>
      <c r="F721" s="62">
        <v>14</v>
      </c>
      <c r="G721" s="62" t="s">
        <v>12</v>
      </c>
      <c r="H721" s="62" t="s">
        <v>32</v>
      </c>
    </row>
    <row r="722" spans="1:8" x14ac:dyDescent="0.25">
      <c r="A722" s="31" t="s">
        <v>227</v>
      </c>
      <c r="B722">
        <v>2000</v>
      </c>
      <c r="C722" s="59" t="s">
        <v>96</v>
      </c>
      <c r="D722" s="60" t="s">
        <v>97</v>
      </c>
      <c r="E722" s="61">
        <v>400668.40499999991</v>
      </c>
      <c r="F722" s="62">
        <v>14</v>
      </c>
      <c r="G722" s="62" t="s">
        <v>12</v>
      </c>
      <c r="H722" s="62" t="s">
        <v>32</v>
      </c>
    </row>
    <row r="723" spans="1:8" x14ac:dyDescent="0.25">
      <c r="A723" s="31" t="s">
        <v>227</v>
      </c>
      <c r="B723">
        <v>2000</v>
      </c>
      <c r="C723" s="59" t="s">
        <v>75</v>
      </c>
      <c r="D723" s="60" t="s">
        <v>76</v>
      </c>
      <c r="E723" s="61">
        <v>558969.24700000009</v>
      </c>
      <c r="F723" s="62">
        <v>14</v>
      </c>
      <c r="G723" s="62" t="s">
        <v>12</v>
      </c>
      <c r="H723" s="62" t="s">
        <v>32</v>
      </c>
    </row>
    <row r="724" spans="1:8" ht="24.75" x14ac:dyDescent="0.25">
      <c r="A724" s="31" t="s">
        <v>227</v>
      </c>
      <c r="B724">
        <v>2000</v>
      </c>
      <c r="C724" s="59" t="s">
        <v>135</v>
      </c>
      <c r="D724" s="60" t="s">
        <v>136</v>
      </c>
      <c r="E724" s="61">
        <v>302377.40000000002</v>
      </c>
      <c r="F724" s="62">
        <v>14</v>
      </c>
      <c r="G724" s="62" t="s">
        <v>12</v>
      </c>
      <c r="H724" s="62" t="s">
        <v>32</v>
      </c>
    </row>
    <row r="725" spans="1:8" x14ac:dyDescent="0.25">
      <c r="A725" s="31" t="s">
        <v>227</v>
      </c>
      <c r="B725">
        <v>5000</v>
      </c>
      <c r="C725" s="59">
        <v>5231</v>
      </c>
      <c r="D725" s="60" t="s">
        <v>85</v>
      </c>
      <c r="E725" s="61">
        <v>8704</v>
      </c>
      <c r="F725" s="62">
        <v>14</v>
      </c>
      <c r="G725" s="62" t="s">
        <v>12</v>
      </c>
      <c r="H725" s="62" t="s">
        <v>50</v>
      </c>
    </row>
    <row r="726" spans="1:8" x14ac:dyDescent="0.25">
      <c r="A726" s="31" t="s">
        <v>227</v>
      </c>
      <c r="B726">
        <v>5000</v>
      </c>
      <c r="C726" s="59">
        <v>5411</v>
      </c>
      <c r="D726" s="60" t="s">
        <v>98</v>
      </c>
      <c r="E726" s="61">
        <v>994173.99</v>
      </c>
      <c r="F726" s="62">
        <v>14</v>
      </c>
      <c r="G726" s="62" t="s">
        <v>12</v>
      </c>
      <c r="H726" s="62" t="s">
        <v>99</v>
      </c>
    </row>
    <row r="727" spans="1:8" x14ac:dyDescent="0.25">
      <c r="A727" s="31" t="s">
        <v>227</v>
      </c>
      <c r="B727">
        <v>5000</v>
      </c>
      <c r="C727" s="59">
        <v>5631</v>
      </c>
      <c r="D727" s="60" t="s">
        <v>229</v>
      </c>
      <c r="E727" s="61">
        <v>121423.14</v>
      </c>
      <c r="F727" s="62">
        <v>14</v>
      </c>
      <c r="G727" s="62" t="s">
        <v>12</v>
      </c>
      <c r="H727" s="62" t="s">
        <v>50</v>
      </c>
    </row>
    <row r="728" spans="1:8" x14ac:dyDescent="0.25">
      <c r="A728" s="31" t="s">
        <v>227</v>
      </c>
      <c r="B728">
        <v>5000</v>
      </c>
      <c r="C728" s="59">
        <v>5651</v>
      </c>
      <c r="D728" s="60" t="s">
        <v>86</v>
      </c>
      <c r="E728" s="61">
        <v>17952</v>
      </c>
      <c r="F728" s="62">
        <v>14</v>
      </c>
      <c r="G728" s="62" t="s">
        <v>12</v>
      </c>
      <c r="H728" s="62" t="s">
        <v>87</v>
      </c>
    </row>
    <row r="729" spans="1:8" x14ac:dyDescent="0.25">
      <c r="A729" s="31" t="s">
        <v>227</v>
      </c>
      <c r="B729">
        <v>5000</v>
      </c>
      <c r="C729" s="59">
        <v>5671</v>
      </c>
      <c r="D729" s="60" t="s">
        <v>183</v>
      </c>
      <c r="E729" s="61">
        <v>229094.96100000001</v>
      </c>
      <c r="F729" s="62">
        <v>14</v>
      </c>
      <c r="G729" s="62" t="s">
        <v>12</v>
      </c>
      <c r="H729" s="62" t="s">
        <v>50</v>
      </c>
    </row>
    <row r="730" spans="1:8" x14ac:dyDescent="0.25">
      <c r="A730" s="31" t="s">
        <v>230</v>
      </c>
      <c r="C730" s="63" t="s">
        <v>231</v>
      </c>
      <c r="D730" s="56" t="s">
        <v>230</v>
      </c>
      <c r="E730" s="57">
        <f>SUM(E731:E753)</f>
        <v>13688086.404024638</v>
      </c>
      <c r="F730" s="55"/>
      <c r="G730" s="55"/>
      <c r="H730" s="58"/>
    </row>
    <row r="731" spans="1:8" x14ac:dyDescent="0.25">
      <c r="A731" s="31" t="s">
        <v>230</v>
      </c>
      <c r="B731">
        <v>1000</v>
      </c>
      <c r="C731" s="59" t="s">
        <v>47</v>
      </c>
      <c r="D731" s="60" t="s">
        <v>16</v>
      </c>
      <c r="E731" s="61">
        <v>4844365.6479999991</v>
      </c>
      <c r="F731" s="62">
        <v>14</v>
      </c>
      <c r="G731" s="62" t="s">
        <v>12</v>
      </c>
      <c r="H731" s="62" t="s">
        <v>17</v>
      </c>
    </row>
    <row r="732" spans="1:8" x14ac:dyDescent="0.25">
      <c r="A732" s="31" t="s">
        <v>230</v>
      </c>
      <c r="B732">
        <v>1000</v>
      </c>
      <c r="C732" s="59" t="s">
        <v>18</v>
      </c>
      <c r="D732" s="60" t="s">
        <v>19</v>
      </c>
      <c r="E732" s="61">
        <v>196324.23793840013</v>
      </c>
      <c r="F732" s="62">
        <v>14</v>
      </c>
      <c r="G732" s="62" t="s">
        <v>12</v>
      </c>
      <c r="H732" s="62" t="s">
        <v>17</v>
      </c>
    </row>
    <row r="733" spans="1:8" x14ac:dyDescent="0.25">
      <c r="A733" s="31" t="s">
        <v>230</v>
      </c>
      <c r="B733">
        <v>1000</v>
      </c>
      <c r="C733" s="59" t="s">
        <v>63</v>
      </c>
      <c r="D733" s="60" t="s">
        <v>64</v>
      </c>
      <c r="E733" s="61">
        <v>27722.000000000004</v>
      </c>
      <c r="F733" s="62">
        <v>14</v>
      </c>
      <c r="G733" s="62" t="s">
        <v>12</v>
      </c>
      <c r="H733" s="62" t="s">
        <v>17</v>
      </c>
    </row>
    <row r="734" spans="1:8" x14ac:dyDescent="0.25">
      <c r="A734" s="31" t="s">
        <v>230</v>
      </c>
      <c r="B734">
        <v>1000</v>
      </c>
      <c r="C734" s="59" t="s">
        <v>20</v>
      </c>
      <c r="D734" s="60" t="s">
        <v>21</v>
      </c>
      <c r="E734" s="61">
        <v>656597.75999999989</v>
      </c>
      <c r="F734" s="62">
        <v>14</v>
      </c>
      <c r="G734" s="62" t="s">
        <v>12</v>
      </c>
      <c r="H734" s="62" t="s">
        <v>17</v>
      </c>
    </row>
    <row r="735" spans="1:8" x14ac:dyDescent="0.25">
      <c r="A735" s="31" t="s">
        <v>230</v>
      </c>
      <c r="B735">
        <v>1000</v>
      </c>
      <c r="C735" s="59" t="s">
        <v>22</v>
      </c>
      <c r="D735" s="60" t="s">
        <v>23</v>
      </c>
      <c r="E735" s="61">
        <v>18975.999999999993</v>
      </c>
      <c r="F735" s="62">
        <v>14</v>
      </c>
      <c r="G735" s="62" t="s">
        <v>12</v>
      </c>
      <c r="H735" s="62" t="s">
        <v>17</v>
      </c>
    </row>
    <row r="736" spans="1:8" x14ac:dyDescent="0.25">
      <c r="A736" s="31" t="s">
        <v>230</v>
      </c>
      <c r="B736">
        <v>1000</v>
      </c>
      <c r="C736" s="59" t="s">
        <v>106</v>
      </c>
      <c r="D736" s="60" t="s">
        <v>107</v>
      </c>
      <c r="E736" s="61">
        <v>336026.90160000022</v>
      </c>
      <c r="F736" s="62">
        <v>14</v>
      </c>
      <c r="G736" s="62" t="s">
        <v>12</v>
      </c>
      <c r="H736" s="62" t="s">
        <v>17</v>
      </c>
    </row>
    <row r="737" spans="1:8" x14ac:dyDescent="0.25">
      <c r="A737" s="31" t="s">
        <v>230</v>
      </c>
      <c r="B737">
        <v>1000</v>
      </c>
      <c r="C737" s="59" t="s">
        <v>24</v>
      </c>
      <c r="D737" s="60" t="s">
        <v>25</v>
      </c>
      <c r="E737" s="61">
        <v>1345279.0447862372</v>
      </c>
      <c r="F737" s="62">
        <v>14</v>
      </c>
      <c r="G737" s="62" t="s">
        <v>12</v>
      </c>
      <c r="H737" s="62" t="s">
        <v>17</v>
      </c>
    </row>
    <row r="738" spans="1:8" ht="24.75" x14ac:dyDescent="0.25">
      <c r="A738" s="31" t="s">
        <v>230</v>
      </c>
      <c r="B738">
        <v>1000</v>
      </c>
      <c r="C738" s="59" t="s">
        <v>26</v>
      </c>
      <c r="D738" s="60" t="s">
        <v>27</v>
      </c>
      <c r="E738" s="61">
        <v>1100564.9537</v>
      </c>
      <c r="F738" s="62">
        <v>14</v>
      </c>
      <c r="G738" s="62" t="s">
        <v>12</v>
      </c>
      <c r="H738" s="62" t="s">
        <v>17</v>
      </c>
    </row>
    <row r="739" spans="1:8" x14ac:dyDescent="0.25">
      <c r="A739" s="31" t="s">
        <v>230</v>
      </c>
      <c r="B739">
        <v>1000</v>
      </c>
      <c r="C739" s="59" t="s">
        <v>28</v>
      </c>
      <c r="D739" s="60" t="s">
        <v>29</v>
      </c>
      <c r="E739" s="61">
        <v>186000.67199999999</v>
      </c>
      <c r="F739" s="62">
        <v>14</v>
      </c>
      <c r="G739" s="62" t="s">
        <v>12</v>
      </c>
      <c r="H739" s="62" t="s">
        <v>17</v>
      </c>
    </row>
    <row r="740" spans="1:8" x14ac:dyDescent="0.25">
      <c r="A740" s="31" t="s">
        <v>230</v>
      </c>
      <c r="B740">
        <v>2000</v>
      </c>
      <c r="C740" s="59" t="s">
        <v>30</v>
      </c>
      <c r="D740" s="60" t="s">
        <v>31</v>
      </c>
      <c r="E740" s="61">
        <v>5860.6400000000012</v>
      </c>
      <c r="F740" s="62">
        <v>14</v>
      </c>
      <c r="G740" s="62" t="s">
        <v>12</v>
      </c>
      <c r="H740" s="62" t="s">
        <v>32</v>
      </c>
    </row>
    <row r="741" spans="1:8" x14ac:dyDescent="0.25">
      <c r="A741" s="31" t="s">
        <v>230</v>
      </c>
      <c r="B741">
        <v>2000</v>
      </c>
      <c r="C741" s="59" t="s">
        <v>53</v>
      </c>
      <c r="D741" s="60" t="s">
        <v>54</v>
      </c>
      <c r="E741" s="61">
        <v>2574</v>
      </c>
      <c r="F741" s="62">
        <v>14</v>
      </c>
      <c r="G741" s="62" t="s">
        <v>12</v>
      </c>
      <c r="H741" s="62" t="s">
        <v>32</v>
      </c>
    </row>
    <row r="742" spans="1:8" x14ac:dyDescent="0.25">
      <c r="A742" s="31" t="s">
        <v>230</v>
      </c>
      <c r="B742">
        <v>2000</v>
      </c>
      <c r="C742" s="59" t="s">
        <v>126</v>
      </c>
      <c r="D742" s="60" t="s">
        <v>127</v>
      </c>
      <c r="E742" s="61">
        <v>4899.9949999999999</v>
      </c>
      <c r="F742" s="62">
        <v>14</v>
      </c>
      <c r="G742" s="62" t="s">
        <v>12</v>
      </c>
      <c r="H742" s="62" t="s">
        <v>32</v>
      </c>
    </row>
    <row r="743" spans="1:8" x14ac:dyDescent="0.25">
      <c r="A743" s="31" t="s">
        <v>230</v>
      </c>
      <c r="B743">
        <v>2000</v>
      </c>
      <c r="C743" s="59" t="s">
        <v>108</v>
      </c>
      <c r="D743" s="60" t="s">
        <v>109</v>
      </c>
      <c r="E743" s="61">
        <v>1714808.7</v>
      </c>
      <c r="F743" s="62">
        <v>14</v>
      </c>
      <c r="G743" s="62" t="s">
        <v>12</v>
      </c>
      <c r="H743" s="62" t="s">
        <v>32</v>
      </c>
    </row>
    <row r="744" spans="1:8" x14ac:dyDescent="0.25">
      <c r="A744" s="31" t="s">
        <v>230</v>
      </c>
      <c r="B744">
        <v>2000</v>
      </c>
      <c r="C744" s="59" t="s">
        <v>110</v>
      </c>
      <c r="D744" s="60" t="s">
        <v>111</v>
      </c>
      <c r="E744" s="61">
        <v>618850.05599999987</v>
      </c>
      <c r="F744" s="62">
        <v>14</v>
      </c>
      <c r="G744" s="62" t="s">
        <v>12</v>
      </c>
      <c r="H744" s="62" t="s">
        <v>32</v>
      </c>
    </row>
    <row r="745" spans="1:8" x14ac:dyDescent="0.25">
      <c r="A745" s="31" t="s">
        <v>230</v>
      </c>
      <c r="B745">
        <v>2000</v>
      </c>
      <c r="C745" s="59" t="s">
        <v>112</v>
      </c>
      <c r="D745" s="60" t="s">
        <v>113</v>
      </c>
      <c r="E745" s="61">
        <v>51929.75999999998</v>
      </c>
      <c r="F745" s="62">
        <v>14</v>
      </c>
      <c r="G745" s="62" t="s">
        <v>12</v>
      </c>
      <c r="H745" s="62" t="s">
        <v>32</v>
      </c>
    </row>
    <row r="746" spans="1:8" x14ac:dyDescent="0.25">
      <c r="A746" s="31" t="s">
        <v>230</v>
      </c>
      <c r="B746">
        <v>2000</v>
      </c>
      <c r="C746" s="59" t="s">
        <v>232</v>
      </c>
      <c r="D746" s="60" t="s">
        <v>233</v>
      </c>
      <c r="E746" s="61">
        <v>24991.067999999999</v>
      </c>
      <c r="F746" s="62">
        <v>14</v>
      </c>
      <c r="G746" s="62" t="s">
        <v>12</v>
      </c>
      <c r="H746" s="62" t="s">
        <v>32</v>
      </c>
    </row>
    <row r="747" spans="1:8" x14ac:dyDescent="0.25">
      <c r="A747" s="31" t="s">
        <v>230</v>
      </c>
      <c r="B747">
        <v>2000</v>
      </c>
      <c r="C747" s="59" t="s">
        <v>90</v>
      </c>
      <c r="D747" s="60" t="s">
        <v>91</v>
      </c>
      <c r="E747" s="61">
        <v>782597.97</v>
      </c>
      <c r="F747" s="62">
        <v>14</v>
      </c>
      <c r="G747" s="62" t="s">
        <v>12</v>
      </c>
      <c r="H747" s="62" t="s">
        <v>32</v>
      </c>
    </row>
    <row r="748" spans="1:8" x14ac:dyDescent="0.25">
      <c r="A748" s="31" t="s">
        <v>230</v>
      </c>
      <c r="B748">
        <v>2000</v>
      </c>
      <c r="C748" s="59" t="s">
        <v>92</v>
      </c>
      <c r="D748" s="60" t="s">
        <v>93</v>
      </c>
      <c r="E748" s="61">
        <v>8349</v>
      </c>
      <c r="F748" s="62">
        <v>14</v>
      </c>
      <c r="G748" s="62" t="s">
        <v>12</v>
      </c>
      <c r="H748" s="62" t="s">
        <v>32</v>
      </c>
    </row>
    <row r="749" spans="1:8" x14ac:dyDescent="0.25">
      <c r="A749" s="31" t="s">
        <v>230</v>
      </c>
      <c r="B749">
        <v>2000</v>
      </c>
      <c r="C749" s="59" t="s">
        <v>96</v>
      </c>
      <c r="D749" s="60" t="s">
        <v>97</v>
      </c>
      <c r="E749" s="61">
        <v>940521.5689999999</v>
      </c>
      <c r="F749" s="62">
        <v>14</v>
      </c>
      <c r="G749" s="62" t="s">
        <v>12</v>
      </c>
      <c r="H749" s="62" t="s">
        <v>32</v>
      </c>
    </row>
    <row r="750" spans="1:8" x14ac:dyDescent="0.25">
      <c r="A750" s="31" t="s">
        <v>230</v>
      </c>
      <c r="B750">
        <v>2000</v>
      </c>
      <c r="C750" s="59" t="s">
        <v>75</v>
      </c>
      <c r="D750" s="60" t="s">
        <v>76</v>
      </c>
      <c r="E750" s="61">
        <v>184803.69200000001</v>
      </c>
      <c r="F750" s="62">
        <v>14</v>
      </c>
      <c r="G750" s="62" t="s">
        <v>12</v>
      </c>
      <c r="H750" s="62" t="s">
        <v>32</v>
      </c>
    </row>
    <row r="751" spans="1:8" x14ac:dyDescent="0.25">
      <c r="A751" s="31" t="s">
        <v>230</v>
      </c>
      <c r="B751">
        <v>5000</v>
      </c>
      <c r="C751" s="59">
        <v>5411</v>
      </c>
      <c r="D751" s="60" t="s">
        <v>98</v>
      </c>
      <c r="E751" s="61">
        <v>391457.93599999999</v>
      </c>
      <c r="F751" s="62">
        <v>14</v>
      </c>
      <c r="G751" s="62" t="s">
        <v>12</v>
      </c>
      <c r="H751" s="62" t="s">
        <v>99</v>
      </c>
    </row>
    <row r="752" spans="1:8" x14ac:dyDescent="0.25">
      <c r="A752" s="31" t="s">
        <v>230</v>
      </c>
      <c r="B752">
        <v>5000</v>
      </c>
      <c r="C752" s="59">
        <v>5631</v>
      </c>
      <c r="D752" s="60" t="s">
        <v>229</v>
      </c>
      <c r="E752" s="61">
        <v>221418.8</v>
      </c>
      <c r="F752" s="62">
        <v>14</v>
      </c>
      <c r="G752" s="62" t="s">
        <v>12</v>
      </c>
      <c r="H752" s="62" t="s">
        <v>50</v>
      </c>
    </row>
    <row r="753" spans="1:8" x14ac:dyDescent="0.25">
      <c r="A753" s="31" t="s">
        <v>230</v>
      </c>
      <c r="B753">
        <v>5000</v>
      </c>
      <c r="C753" s="59">
        <v>5651</v>
      </c>
      <c r="D753" s="60" t="s">
        <v>86</v>
      </c>
      <c r="E753" s="61">
        <v>23166</v>
      </c>
      <c r="F753" s="62">
        <v>14</v>
      </c>
      <c r="G753" s="62" t="s">
        <v>12</v>
      </c>
      <c r="H753" s="62" t="s">
        <v>87</v>
      </c>
    </row>
    <row r="754" spans="1:8" x14ac:dyDescent="0.25">
      <c r="C754" s="59"/>
      <c r="D754" s="53" t="s">
        <v>234</v>
      </c>
      <c r="E754" s="54">
        <f>+E4+E6+E24+E37+E58+E74+E92+E105+E129+E150+E166+E191+E217+E260+E289+E308+E336+E345+E359+E377+E396+E413+E426+E444+E456+E475+E504+E540+E570+E580+E591+E612+E640+E671+E691+E702+E730</f>
        <v>479341074.99743223</v>
      </c>
      <c r="F754" s="62"/>
      <c r="G754" s="67"/>
      <c r="H754" s="67"/>
    </row>
    <row r="755" spans="1:8" x14ac:dyDescent="0.25">
      <c r="C755" s="67"/>
      <c r="D755" s="67"/>
      <c r="E755" s="61"/>
      <c r="F755" s="62"/>
      <c r="G755" s="67"/>
      <c r="H755" s="67"/>
    </row>
    <row r="756" spans="1:8" x14ac:dyDescent="0.25">
      <c r="C756" s="59"/>
      <c r="D756" s="60"/>
      <c r="E756" s="61"/>
      <c r="F756" s="62"/>
      <c r="G756" s="67"/>
      <c r="H756" s="62"/>
    </row>
    <row r="757" spans="1:8" x14ac:dyDescent="0.25">
      <c r="C757" s="67"/>
      <c r="D757" s="67"/>
      <c r="E757" s="67"/>
      <c r="F757" s="62"/>
      <c r="G757" s="67"/>
      <c r="H757" s="62"/>
    </row>
    <row r="758" spans="1:8" x14ac:dyDescent="0.25">
      <c r="C758" s="59"/>
      <c r="D758" s="60"/>
      <c r="E758" s="61"/>
      <c r="F758" s="62"/>
      <c r="G758" s="67"/>
      <c r="H758" s="67"/>
    </row>
    <row r="759" spans="1:8" x14ac:dyDescent="0.25">
      <c r="C759" s="67"/>
      <c r="D759" s="67"/>
      <c r="E759" s="67"/>
      <c r="F759" s="62"/>
      <c r="G759" s="67"/>
      <c r="H759" s="67"/>
    </row>
    <row r="760" spans="1:8" x14ac:dyDescent="0.25">
      <c r="C760" s="59"/>
      <c r="D760" s="60"/>
      <c r="E760" s="61"/>
      <c r="F760" s="62"/>
      <c r="G760" s="67"/>
      <c r="H760" s="67"/>
    </row>
  </sheetData>
  <autoFilter ref="A3:D754"/>
  <mergeCells count="2">
    <mergeCell ref="C1:H1"/>
    <mergeCell ref="C2:H2"/>
  </mergeCells>
  <pageMargins left="0.70866141732283472" right="0.70866141732283472" top="0.35433070866141736" bottom="0.35433070866141736" header="0.31496062992125984" footer="0.31496062992125984"/>
  <pageSetup paperSize="9" scale="83" fitToHeight="0" orientation="portrait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C423"/>
  <sheetViews>
    <sheetView zoomScale="110" zoomScaleNormal="110" zoomScaleSheetLayoutView="100" workbookViewId="0">
      <pane ySplit="2" topLeftCell="A3" activePane="bottomLeft" state="frozen"/>
      <selection pane="bottomLeft" activeCell="A414" sqref="A1:C414"/>
    </sheetView>
  </sheetViews>
  <sheetFormatPr baseColWidth="10" defaultColWidth="11.42578125" defaultRowHeight="15" x14ac:dyDescent="0.25"/>
  <cols>
    <col min="1" max="1" width="16.7109375" customWidth="1"/>
    <col min="2" max="2" width="82.85546875" customWidth="1"/>
    <col min="3" max="3" width="19.7109375" style="1" bestFit="1" customWidth="1"/>
  </cols>
  <sheetData>
    <row r="1" spans="1:3" ht="33" customHeight="1" x14ac:dyDescent="0.25">
      <c r="A1" s="137" t="s">
        <v>0</v>
      </c>
      <c r="B1" s="137"/>
      <c r="C1" s="137"/>
    </row>
    <row r="2" spans="1:3" ht="24" x14ac:dyDescent="0.25">
      <c r="A2" s="138" t="s">
        <v>255</v>
      </c>
      <c r="B2" s="139"/>
      <c r="C2" s="68" t="s">
        <v>256</v>
      </c>
    </row>
    <row r="3" spans="1:3" x14ac:dyDescent="0.25">
      <c r="A3" s="69">
        <v>1000</v>
      </c>
      <c r="B3" s="70" t="s">
        <v>235</v>
      </c>
      <c r="C3" s="77">
        <f>+C4+C9+C14+C23+C28+C35+C37</f>
        <v>128608748.83</v>
      </c>
    </row>
    <row r="4" spans="1:3" x14ac:dyDescent="0.25">
      <c r="A4" s="71">
        <v>1100</v>
      </c>
      <c r="B4" s="72" t="s">
        <v>257</v>
      </c>
      <c r="C4" s="78">
        <f>SUM(C5:C8)</f>
        <v>123492690.09</v>
      </c>
    </row>
    <row r="5" spans="1:3" hidden="1" x14ac:dyDescent="0.25">
      <c r="A5" s="7">
        <v>111</v>
      </c>
      <c r="B5" s="8" t="s">
        <v>258</v>
      </c>
      <c r="C5" s="9"/>
    </row>
    <row r="6" spans="1:3" hidden="1" x14ac:dyDescent="0.25">
      <c r="A6" s="7">
        <v>112</v>
      </c>
      <c r="B6" s="8" t="s">
        <v>259</v>
      </c>
      <c r="C6" s="9"/>
    </row>
    <row r="7" spans="1:3" x14ac:dyDescent="0.25">
      <c r="A7" s="73">
        <v>113</v>
      </c>
      <c r="B7" s="74" t="s">
        <v>260</v>
      </c>
      <c r="C7" s="79">
        <f>126658345.09-3165655</f>
        <v>123492690.09</v>
      </c>
    </row>
    <row r="8" spans="1:3" hidden="1" x14ac:dyDescent="0.25">
      <c r="A8" s="7">
        <v>114</v>
      </c>
      <c r="B8" s="8" t="s">
        <v>261</v>
      </c>
      <c r="C8" s="9"/>
    </row>
    <row r="9" spans="1:3" x14ac:dyDescent="0.25">
      <c r="A9" s="71">
        <v>1200</v>
      </c>
      <c r="B9" s="72" t="s">
        <v>262</v>
      </c>
      <c r="C9" s="78">
        <f>SUM(C10:C13)</f>
        <v>306000</v>
      </c>
    </row>
    <row r="10" spans="1:3" hidden="1" x14ac:dyDescent="0.25">
      <c r="A10" s="7">
        <v>121</v>
      </c>
      <c r="B10" s="8" t="s">
        <v>263</v>
      </c>
      <c r="C10" s="9"/>
    </row>
    <row r="11" spans="1:3" hidden="1" x14ac:dyDescent="0.25">
      <c r="A11" s="7">
        <v>122</v>
      </c>
      <c r="B11" s="8" t="s">
        <v>264</v>
      </c>
      <c r="C11" s="9"/>
    </row>
    <row r="12" spans="1:3" x14ac:dyDescent="0.25">
      <c r="A12" s="73">
        <v>123</v>
      </c>
      <c r="B12" s="74" t="s">
        <v>160</v>
      </c>
      <c r="C12" s="79">
        <v>306000</v>
      </c>
    </row>
    <row r="13" spans="1:3" ht="26.25" hidden="1" x14ac:dyDescent="0.25">
      <c r="A13" s="7">
        <v>124</v>
      </c>
      <c r="B13" s="8" t="s">
        <v>265</v>
      </c>
      <c r="C13" s="9"/>
    </row>
    <row r="14" spans="1:3" hidden="1" x14ac:dyDescent="0.25">
      <c r="A14" s="4">
        <v>1300</v>
      </c>
      <c r="B14" s="5" t="s">
        <v>266</v>
      </c>
      <c r="C14" s="6">
        <f>SUM(C15:C22)</f>
        <v>0</v>
      </c>
    </row>
    <row r="15" spans="1:3" hidden="1" x14ac:dyDescent="0.25">
      <c r="A15" s="7">
        <v>131</v>
      </c>
      <c r="B15" s="8" t="s">
        <v>267</v>
      </c>
      <c r="C15" s="9"/>
    </row>
    <row r="16" spans="1:3" hidden="1" x14ac:dyDescent="0.25">
      <c r="A16" s="7">
        <v>132</v>
      </c>
      <c r="B16" s="8" t="s">
        <v>268</v>
      </c>
      <c r="C16" s="9">
        <v>0</v>
      </c>
    </row>
    <row r="17" spans="1:3" hidden="1" x14ac:dyDescent="0.25">
      <c r="A17" s="7">
        <v>133</v>
      </c>
      <c r="B17" s="8" t="s">
        <v>269</v>
      </c>
      <c r="C17" s="9">
        <v>0</v>
      </c>
    </row>
    <row r="18" spans="1:3" hidden="1" x14ac:dyDescent="0.25">
      <c r="A18" s="7">
        <v>134</v>
      </c>
      <c r="B18" s="8" t="s">
        <v>270</v>
      </c>
      <c r="C18" s="9">
        <v>0</v>
      </c>
    </row>
    <row r="19" spans="1:3" hidden="1" x14ac:dyDescent="0.25">
      <c r="A19" s="7">
        <v>135</v>
      </c>
      <c r="B19" s="8" t="s">
        <v>271</v>
      </c>
      <c r="C19" s="9"/>
    </row>
    <row r="20" spans="1:3" hidden="1" x14ac:dyDescent="0.25">
      <c r="A20" s="7">
        <v>136</v>
      </c>
      <c r="B20" s="8" t="s">
        <v>272</v>
      </c>
      <c r="C20" s="9"/>
    </row>
    <row r="21" spans="1:3" hidden="1" x14ac:dyDescent="0.25">
      <c r="A21" s="7">
        <v>137</v>
      </c>
      <c r="B21" s="8" t="s">
        <v>273</v>
      </c>
      <c r="C21" s="9"/>
    </row>
    <row r="22" spans="1:3" hidden="1" x14ac:dyDescent="0.25">
      <c r="A22" s="7">
        <v>138</v>
      </c>
      <c r="B22" s="8" t="s">
        <v>274</v>
      </c>
      <c r="C22" s="9"/>
    </row>
    <row r="23" spans="1:3" hidden="1" x14ac:dyDescent="0.25">
      <c r="A23" s="4">
        <v>1400</v>
      </c>
      <c r="B23" s="5" t="s">
        <v>275</v>
      </c>
      <c r="C23" s="6">
        <f>SUM(C24:C27)</f>
        <v>0</v>
      </c>
    </row>
    <row r="24" spans="1:3" hidden="1" x14ac:dyDescent="0.25">
      <c r="A24" s="7">
        <v>141</v>
      </c>
      <c r="B24" s="8" t="s">
        <v>276</v>
      </c>
      <c r="C24" s="9">
        <v>0</v>
      </c>
    </row>
    <row r="25" spans="1:3" hidden="1" x14ac:dyDescent="0.25">
      <c r="A25" s="7">
        <v>142</v>
      </c>
      <c r="B25" s="8" t="s">
        <v>277</v>
      </c>
      <c r="C25" s="9"/>
    </row>
    <row r="26" spans="1:3" hidden="1" x14ac:dyDescent="0.25">
      <c r="A26" s="7">
        <v>143</v>
      </c>
      <c r="B26" s="8" t="s">
        <v>278</v>
      </c>
      <c r="C26" s="9"/>
    </row>
    <row r="27" spans="1:3" hidden="1" x14ac:dyDescent="0.25">
      <c r="A27" s="7">
        <v>144</v>
      </c>
      <c r="B27" s="8" t="s">
        <v>279</v>
      </c>
      <c r="C27" s="9"/>
    </row>
    <row r="28" spans="1:3" x14ac:dyDescent="0.25">
      <c r="A28" s="71">
        <v>1500</v>
      </c>
      <c r="B28" s="72" t="s">
        <v>280</v>
      </c>
      <c r="C28" s="78">
        <f>SUM(C29:C34)</f>
        <v>4810058.74</v>
      </c>
    </row>
    <row r="29" spans="1:3" hidden="1" x14ac:dyDescent="0.25">
      <c r="A29" s="7">
        <v>151</v>
      </c>
      <c r="B29" s="8" t="s">
        <v>281</v>
      </c>
      <c r="C29" s="9"/>
    </row>
    <row r="30" spans="1:3" x14ac:dyDescent="0.25">
      <c r="A30" s="73">
        <v>152</v>
      </c>
      <c r="B30" s="74" t="s">
        <v>164</v>
      </c>
      <c r="C30" s="79">
        <v>2500008</v>
      </c>
    </row>
    <row r="31" spans="1:3" hidden="1" x14ac:dyDescent="0.25">
      <c r="A31" s="7">
        <v>153</v>
      </c>
      <c r="B31" s="8" t="s">
        <v>282</v>
      </c>
      <c r="C31" s="9"/>
    </row>
    <row r="32" spans="1:3" x14ac:dyDescent="0.25">
      <c r="A32" s="73">
        <v>154</v>
      </c>
      <c r="B32" s="74" t="s">
        <v>283</v>
      </c>
      <c r="C32" s="79">
        <v>2310050.7400000002</v>
      </c>
    </row>
    <row r="33" spans="1:3" hidden="1" x14ac:dyDescent="0.25">
      <c r="A33" s="7">
        <v>155</v>
      </c>
      <c r="B33" s="8" t="s">
        <v>284</v>
      </c>
      <c r="C33" s="9"/>
    </row>
    <row r="34" spans="1:3" hidden="1" x14ac:dyDescent="0.25">
      <c r="A34" s="7">
        <v>159</v>
      </c>
      <c r="B34" s="8" t="s">
        <v>285</v>
      </c>
      <c r="C34" s="9">
        <v>0</v>
      </c>
    </row>
    <row r="35" spans="1:3" hidden="1" x14ac:dyDescent="0.25">
      <c r="A35" s="4">
        <v>1600</v>
      </c>
      <c r="B35" s="5" t="s">
        <v>286</v>
      </c>
      <c r="C35" s="6">
        <f>SUM(C36)</f>
        <v>0</v>
      </c>
    </row>
    <row r="36" spans="1:3" hidden="1" x14ac:dyDescent="0.25">
      <c r="A36" s="7">
        <v>161</v>
      </c>
      <c r="B36" s="8" t="s">
        <v>287</v>
      </c>
      <c r="C36" s="9"/>
    </row>
    <row r="37" spans="1:3" hidden="1" x14ac:dyDescent="0.25">
      <c r="A37" s="4">
        <v>1700</v>
      </c>
      <c r="B37" s="5" t="s">
        <v>288</v>
      </c>
      <c r="C37" s="6">
        <f>SUM(C38:C39)</f>
        <v>0</v>
      </c>
    </row>
    <row r="38" spans="1:3" hidden="1" x14ac:dyDescent="0.25">
      <c r="A38" s="7">
        <v>171</v>
      </c>
      <c r="B38" s="8" t="s">
        <v>289</v>
      </c>
      <c r="C38" s="9">
        <v>0</v>
      </c>
    </row>
    <row r="39" spans="1:3" hidden="1" x14ac:dyDescent="0.25">
      <c r="A39" s="7">
        <v>172</v>
      </c>
      <c r="B39" s="8" t="s">
        <v>290</v>
      </c>
      <c r="C39" s="9"/>
    </row>
    <row r="40" spans="1:3" x14ac:dyDescent="0.25">
      <c r="A40" s="75">
        <v>2000</v>
      </c>
      <c r="B40" s="76" t="s">
        <v>291</v>
      </c>
      <c r="C40" s="80">
        <f>+C41+C50+C54+C64+C74+C82+C85+C91+C95</f>
        <v>46218946.148499995</v>
      </c>
    </row>
    <row r="41" spans="1:3" x14ac:dyDescent="0.25">
      <c r="A41" s="71">
        <v>2100</v>
      </c>
      <c r="B41" s="72" t="s">
        <v>292</v>
      </c>
      <c r="C41" s="78">
        <f>SUM(C42:C49)</f>
        <v>2948265.3139999998</v>
      </c>
    </row>
    <row r="42" spans="1:3" x14ac:dyDescent="0.25">
      <c r="A42" s="73">
        <v>211</v>
      </c>
      <c r="B42" s="74" t="s">
        <v>293</v>
      </c>
      <c r="C42" s="79">
        <v>970833.19199999992</v>
      </c>
    </row>
    <row r="43" spans="1:3" x14ac:dyDescent="0.25">
      <c r="A43" s="73">
        <v>212</v>
      </c>
      <c r="B43" s="74" t="s">
        <v>36</v>
      </c>
      <c r="C43" s="79">
        <v>498389.9769999999</v>
      </c>
    </row>
    <row r="44" spans="1:3" hidden="1" x14ac:dyDescent="0.25">
      <c r="A44" s="7">
        <v>213</v>
      </c>
      <c r="B44" s="8" t="s">
        <v>294</v>
      </c>
      <c r="C44" s="9"/>
    </row>
    <row r="45" spans="1:3" x14ac:dyDescent="0.25">
      <c r="A45" s="73">
        <v>214</v>
      </c>
      <c r="B45" s="74" t="s">
        <v>295</v>
      </c>
      <c r="C45" s="79">
        <v>428420.74</v>
      </c>
    </row>
    <row r="46" spans="1:3" x14ac:dyDescent="0.25">
      <c r="A46" s="73">
        <v>215</v>
      </c>
      <c r="B46" s="74" t="s">
        <v>54</v>
      </c>
      <c r="C46" s="79">
        <v>769980.59600000014</v>
      </c>
    </row>
    <row r="47" spans="1:3" x14ac:dyDescent="0.25">
      <c r="A47" s="73">
        <v>216</v>
      </c>
      <c r="B47" s="74" t="s">
        <v>127</v>
      </c>
      <c r="C47" s="79">
        <v>241879.80900000001</v>
      </c>
    </row>
    <row r="48" spans="1:3" x14ac:dyDescent="0.25">
      <c r="A48" s="73">
        <v>217</v>
      </c>
      <c r="B48" s="74" t="s">
        <v>56</v>
      </c>
      <c r="C48" s="79">
        <v>38761</v>
      </c>
    </row>
    <row r="49" spans="1:3" hidden="1" x14ac:dyDescent="0.25">
      <c r="A49" s="7">
        <v>218</v>
      </c>
      <c r="B49" s="8" t="s">
        <v>296</v>
      </c>
      <c r="C49" s="9"/>
    </row>
    <row r="50" spans="1:3" x14ac:dyDescent="0.25">
      <c r="A50" s="71">
        <v>2200</v>
      </c>
      <c r="B50" s="72" t="s">
        <v>297</v>
      </c>
      <c r="C50" s="78">
        <f>SUM(C51:C53)</f>
        <v>289600.06</v>
      </c>
    </row>
    <row r="51" spans="1:3" x14ac:dyDescent="0.25">
      <c r="A51" s="73">
        <v>221</v>
      </c>
      <c r="B51" s="74" t="s">
        <v>298</v>
      </c>
      <c r="C51" s="79">
        <v>289600.06</v>
      </c>
    </row>
    <row r="52" spans="1:3" hidden="1" x14ac:dyDescent="0.25">
      <c r="A52" s="7">
        <v>222</v>
      </c>
      <c r="B52" s="8" t="s">
        <v>299</v>
      </c>
      <c r="C52" s="9"/>
    </row>
    <row r="53" spans="1:3" hidden="1" x14ac:dyDescent="0.25">
      <c r="A53" s="7">
        <v>223</v>
      </c>
      <c r="B53" s="8" t="s">
        <v>300</v>
      </c>
      <c r="C53" s="9"/>
    </row>
    <row r="54" spans="1:3" hidden="1" x14ac:dyDescent="0.25">
      <c r="A54" s="4">
        <v>2300</v>
      </c>
      <c r="B54" s="5" t="s">
        <v>301</v>
      </c>
      <c r="C54" s="6">
        <f>SUM(C55:C63)</f>
        <v>0</v>
      </c>
    </row>
    <row r="55" spans="1:3" hidden="1" x14ac:dyDescent="0.25">
      <c r="A55" s="7">
        <v>231</v>
      </c>
      <c r="B55" s="8" t="s">
        <v>302</v>
      </c>
      <c r="C55" s="9"/>
    </row>
    <row r="56" spans="1:3" hidden="1" x14ac:dyDescent="0.25">
      <c r="A56" s="7">
        <v>232</v>
      </c>
      <c r="B56" s="8" t="s">
        <v>303</v>
      </c>
      <c r="C56" s="9"/>
    </row>
    <row r="57" spans="1:3" hidden="1" x14ac:dyDescent="0.25">
      <c r="A57" s="7">
        <v>233</v>
      </c>
      <c r="B57" s="8" t="s">
        <v>304</v>
      </c>
      <c r="C57" s="9"/>
    </row>
    <row r="58" spans="1:3" hidden="1" x14ac:dyDescent="0.25">
      <c r="A58" s="7">
        <v>234</v>
      </c>
      <c r="B58" s="8" t="s">
        <v>305</v>
      </c>
      <c r="C58" s="9"/>
    </row>
    <row r="59" spans="1:3" hidden="1" x14ac:dyDescent="0.25">
      <c r="A59" s="7">
        <v>235</v>
      </c>
      <c r="B59" s="8" t="s">
        <v>306</v>
      </c>
      <c r="C59" s="9"/>
    </row>
    <row r="60" spans="1:3" hidden="1" x14ac:dyDescent="0.25">
      <c r="A60" s="7">
        <v>236</v>
      </c>
      <c r="B60" s="8" t="s">
        <v>307</v>
      </c>
      <c r="C60" s="9"/>
    </row>
    <row r="61" spans="1:3" hidden="1" x14ac:dyDescent="0.25">
      <c r="A61" s="7">
        <v>237</v>
      </c>
      <c r="B61" s="8" t="s">
        <v>308</v>
      </c>
      <c r="C61" s="9"/>
    </row>
    <row r="62" spans="1:3" hidden="1" x14ac:dyDescent="0.25">
      <c r="A62" s="7">
        <v>238</v>
      </c>
      <c r="B62" s="8" t="s">
        <v>309</v>
      </c>
      <c r="C62" s="9"/>
    </row>
    <row r="63" spans="1:3" hidden="1" x14ac:dyDescent="0.25">
      <c r="A63" s="7">
        <v>239</v>
      </c>
      <c r="B63" s="8" t="s">
        <v>310</v>
      </c>
      <c r="C63" s="9"/>
    </row>
    <row r="64" spans="1:3" x14ac:dyDescent="0.25">
      <c r="A64" s="71">
        <v>2400</v>
      </c>
      <c r="B64" s="72" t="s">
        <v>311</v>
      </c>
      <c r="C64" s="78">
        <f>SUM(C65:C73)</f>
        <v>21679106.397500001</v>
      </c>
    </row>
    <row r="65" spans="1:3" x14ac:dyDescent="0.25">
      <c r="A65" s="73">
        <v>241</v>
      </c>
      <c r="B65" s="74" t="s">
        <v>312</v>
      </c>
      <c r="C65" s="79">
        <v>3826490.9000000004</v>
      </c>
    </row>
    <row r="66" spans="1:3" x14ac:dyDescent="0.25">
      <c r="A66" s="73">
        <v>242</v>
      </c>
      <c r="B66" s="74" t="s">
        <v>313</v>
      </c>
      <c r="C66" s="79">
        <v>2402195.0369999995</v>
      </c>
    </row>
    <row r="67" spans="1:3" x14ac:dyDescent="0.25">
      <c r="A67" s="73">
        <v>243</v>
      </c>
      <c r="B67" s="74" t="s">
        <v>314</v>
      </c>
      <c r="C67" s="79">
        <v>9763.5119999999988</v>
      </c>
    </row>
    <row r="68" spans="1:3" x14ac:dyDescent="0.25">
      <c r="A68" s="73">
        <v>244</v>
      </c>
      <c r="B68" s="74" t="s">
        <v>315</v>
      </c>
      <c r="C68" s="79">
        <v>85851.309999999983</v>
      </c>
    </row>
    <row r="69" spans="1:3" x14ac:dyDescent="0.25">
      <c r="A69" s="73">
        <v>245</v>
      </c>
      <c r="B69" s="74" t="s">
        <v>316</v>
      </c>
      <c r="C69" s="79">
        <v>24991.067999999999</v>
      </c>
    </row>
    <row r="70" spans="1:3" x14ac:dyDescent="0.25">
      <c r="A70" s="73">
        <v>246</v>
      </c>
      <c r="B70" s="74" t="s">
        <v>129</v>
      </c>
      <c r="C70" s="79">
        <v>3346315.9575000005</v>
      </c>
    </row>
    <row r="71" spans="1:3" x14ac:dyDescent="0.25">
      <c r="A71" s="73">
        <v>247</v>
      </c>
      <c r="B71" s="74" t="s">
        <v>317</v>
      </c>
      <c r="C71" s="79">
        <v>11548407.520500001</v>
      </c>
    </row>
    <row r="72" spans="1:3" hidden="1" x14ac:dyDescent="0.25">
      <c r="A72" s="7">
        <v>248</v>
      </c>
      <c r="B72" s="8" t="s">
        <v>318</v>
      </c>
      <c r="C72" s="9"/>
    </row>
    <row r="73" spans="1:3" x14ac:dyDescent="0.25">
      <c r="A73" s="73">
        <v>249</v>
      </c>
      <c r="B73" s="74" t="s">
        <v>319</v>
      </c>
      <c r="C73" s="79">
        <v>435091.09250000003</v>
      </c>
    </row>
    <row r="74" spans="1:3" x14ac:dyDescent="0.25">
      <c r="A74" s="71">
        <v>2500</v>
      </c>
      <c r="B74" s="72" t="s">
        <v>320</v>
      </c>
      <c r="C74" s="78">
        <f>SUM(C75:C81)</f>
        <v>5894547.2540000007</v>
      </c>
    </row>
    <row r="75" spans="1:3" x14ac:dyDescent="0.25">
      <c r="A75" s="73">
        <v>251</v>
      </c>
      <c r="B75" s="74" t="s">
        <v>321</v>
      </c>
      <c r="C75" s="79">
        <v>2364176.1545000002</v>
      </c>
    </row>
    <row r="76" spans="1:3" x14ac:dyDescent="0.25">
      <c r="A76" s="73">
        <v>252</v>
      </c>
      <c r="B76" s="74" t="s">
        <v>322</v>
      </c>
      <c r="C76" s="79">
        <v>10566.000000000002</v>
      </c>
    </row>
    <row r="77" spans="1:3" x14ac:dyDescent="0.25">
      <c r="A77" s="73">
        <v>253</v>
      </c>
      <c r="B77" s="74" t="s">
        <v>167</v>
      </c>
      <c r="C77" s="79">
        <v>928890.28100000019</v>
      </c>
    </row>
    <row r="78" spans="1:3" x14ac:dyDescent="0.25">
      <c r="A78" s="73">
        <v>254</v>
      </c>
      <c r="B78" s="74" t="s">
        <v>169</v>
      </c>
      <c r="C78" s="79">
        <v>38876.370000000003</v>
      </c>
    </row>
    <row r="79" spans="1:3" x14ac:dyDescent="0.25">
      <c r="A79" s="73">
        <v>255</v>
      </c>
      <c r="B79" s="74" t="s">
        <v>95</v>
      </c>
      <c r="C79" s="79">
        <v>684216.21849999996</v>
      </c>
    </row>
    <row r="80" spans="1:3" x14ac:dyDescent="0.25">
      <c r="A80" s="73">
        <v>256</v>
      </c>
      <c r="B80" s="74" t="s">
        <v>97</v>
      </c>
      <c r="C80" s="79">
        <v>1867822.2299999997</v>
      </c>
    </row>
    <row r="81" spans="1:3" hidden="1" x14ac:dyDescent="0.25">
      <c r="A81" s="7">
        <v>259</v>
      </c>
      <c r="B81" s="8" t="s">
        <v>323</v>
      </c>
      <c r="C81" s="9"/>
    </row>
    <row r="82" spans="1:3" x14ac:dyDescent="0.25">
      <c r="A82" s="71">
        <v>2600</v>
      </c>
      <c r="B82" s="72" t="s">
        <v>324</v>
      </c>
      <c r="C82" s="78">
        <f>SUM(C83:C84)</f>
        <v>8744736.4034999982</v>
      </c>
    </row>
    <row r="83" spans="1:3" x14ac:dyDescent="0.25">
      <c r="A83" s="73">
        <v>261</v>
      </c>
      <c r="B83" s="74" t="s">
        <v>325</v>
      </c>
      <c r="C83" s="79">
        <v>8744736.4034999982</v>
      </c>
    </row>
    <row r="84" spans="1:3" hidden="1" x14ac:dyDescent="0.25">
      <c r="A84" s="7">
        <v>262</v>
      </c>
      <c r="B84" s="8" t="s">
        <v>326</v>
      </c>
      <c r="C84" s="9"/>
    </row>
    <row r="85" spans="1:3" x14ac:dyDescent="0.25">
      <c r="A85" s="71">
        <v>2700</v>
      </c>
      <c r="B85" s="72" t="s">
        <v>327</v>
      </c>
      <c r="C85" s="78">
        <f>SUM(C86:C90)</f>
        <v>2274266.1030000001</v>
      </c>
    </row>
    <row r="86" spans="1:3" x14ac:dyDescent="0.25">
      <c r="A86" s="73">
        <v>271</v>
      </c>
      <c r="B86" s="74" t="s">
        <v>115</v>
      </c>
      <c r="C86" s="79">
        <v>1245472.1780000001</v>
      </c>
    </row>
    <row r="87" spans="1:3" x14ac:dyDescent="0.25">
      <c r="A87" s="73">
        <v>272</v>
      </c>
      <c r="B87" s="74" t="s">
        <v>328</v>
      </c>
      <c r="C87" s="79">
        <v>1028793.925</v>
      </c>
    </row>
    <row r="88" spans="1:3" hidden="1" x14ac:dyDescent="0.25">
      <c r="A88" s="7">
        <v>273</v>
      </c>
      <c r="B88" s="8" t="s">
        <v>329</v>
      </c>
      <c r="C88" s="9"/>
    </row>
    <row r="89" spans="1:3" hidden="1" x14ac:dyDescent="0.25">
      <c r="A89" s="7">
        <v>274</v>
      </c>
      <c r="B89" s="8" t="s">
        <v>330</v>
      </c>
      <c r="C89" s="9"/>
    </row>
    <row r="90" spans="1:3" hidden="1" x14ac:dyDescent="0.25">
      <c r="A90" s="7">
        <v>275</v>
      </c>
      <c r="B90" s="8" t="s">
        <v>331</v>
      </c>
      <c r="C90" s="9"/>
    </row>
    <row r="91" spans="1:3" hidden="1" x14ac:dyDescent="0.25">
      <c r="A91" s="4">
        <v>2800</v>
      </c>
      <c r="B91" s="5" t="s">
        <v>332</v>
      </c>
      <c r="C91" s="6">
        <f>SUM(C92:C94)</f>
        <v>0</v>
      </c>
    </row>
    <row r="92" spans="1:3" hidden="1" x14ac:dyDescent="0.25">
      <c r="A92" s="7">
        <v>281</v>
      </c>
      <c r="B92" s="8" t="s">
        <v>333</v>
      </c>
      <c r="C92" s="9"/>
    </row>
    <row r="93" spans="1:3" hidden="1" x14ac:dyDescent="0.25">
      <c r="A93" s="7">
        <v>282</v>
      </c>
      <c r="B93" s="8" t="s">
        <v>334</v>
      </c>
      <c r="C93" s="9">
        <v>0</v>
      </c>
    </row>
    <row r="94" spans="1:3" hidden="1" x14ac:dyDescent="0.25">
      <c r="A94" s="7">
        <v>283</v>
      </c>
      <c r="B94" s="8" t="s">
        <v>335</v>
      </c>
      <c r="C94" s="9"/>
    </row>
    <row r="95" spans="1:3" x14ac:dyDescent="0.25">
      <c r="A95" s="71">
        <v>2900</v>
      </c>
      <c r="B95" s="72" t="s">
        <v>336</v>
      </c>
      <c r="C95" s="78">
        <f>SUM(C96:C104)</f>
        <v>4388424.6165000014</v>
      </c>
    </row>
    <row r="96" spans="1:3" x14ac:dyDescent="0.25">
      <c r="A96" s="73">
        <v>291</v>
      </c>
      <c r="B96" s="74" t="s">
        <v>76</v>
      </c>
      <c r="C96" s="79">
        <v>1654190.8295000002</v>
      </c>
    </row>
    <row r="97" spans="1:3" x14ac:dyDescent="0.25">
      <c r="A97" s="73">
        <v>292</v>
      </c>
      <c r="B97" s="74" t="s">
        <v>134</v>
      </c>
      <c r="C97" s="79">
        <v>104396.57300000003</v>
      </c>
    </row>
    <row r="98" spans="1:3" ht="26.25" hidden="1" x14ac:dyDescent="0.25">
      <c r="A98" s="7">
        <v>293</v>
      </c>
      <c r="B98" s="8" t="s">
        <v>337</v>
      </c>
      <c r="C98" s="9">
        <v>0</v>
      </c>
    </row>
    <row r="99" spans="1:3" x14ac:dyDescent="0.25">
      <c r="A99" s="73">
        <v>294</v>
      </c>
      <c r="B99" s="74" t="s">
        <v>120</v>
      </c>
      <c r="C99" s="79">
        <v>284930.24800000002</v>
      </c>
    </row>
    <row r="100" spans="1:3" hidden="1" x14ac:dyDescent="0.25">
      <c r="A100" s="7">
        <v>295</v>
      </c>
      <c r="B100" s="8" t="s">
        <v>338</v>
      </c>
      <c r="C100" s="9"/>
    </row>
    <row r="101" spans="1:3" x14ac:dyDescent="0.25">
      <c r="A101" s="73">
        <v>296</v>
      </c>
      <c r="B101" s="74" t="s">
        <v>136</v>
      </c>
      <c r="C101" s="79">
        <v>2119982.6720000007</v>
      </c>
    </row>
    <row r="102" spans="1:3" hidden="1" x14ac:dyDescent="0.25">
      <c r="A102" s="7">
        <v>297</v>
      </c>
      <c r="B102" s="8" t="s">
        <v>339</v>
      </c>
      <c r="C102" s="9"/>
    </row>
    <row r="103" spans="1:3" x14ac:dyDescent="0.25">
      <c r="A103" s="73">
        <v>298</v>
      </c>
      <c r="B103" s="74" t="s">
        <v>203</v>
      </c>
      <c r="C103" s="79">
        <v>224924.29399999999</v>
      </c>
    </row>
    <row r="104" spans="1:3" hidden="1" x14ac:dyDescent="0.25">
      <c r="A104" s="7">
        <v>299</v>
      </c>
      <c r="B104" s="8" t="s">
        <v>340</v>
      </c>
      <c r="C104" s="9"/>
    </row>
    <row r="105" spans="1:3" x14ac:dyDescent="0.25">
      <c r="A105" s="75">
        <v>3000</v>
      </c>
      <c r="B105" s="76" t="s">
        <v>237</v>
      </c>
      <c r="C105" s="80">
        <f>+C106+C116+C126+C136+C146+C156+C164+C174+C180</f>
        <v>181490349.42734188</v>
      </c>
    </row>
    <row r="106" spans="1:3" x14ac:dyDescent="0.25">
      <c r="A106" s="71">
        <v>3100</v>
      </c>
      <c r="B106" s="72" t="s">
        <v>341</v>
      </c>
      <c r="C106" s="78">
        <f>SUM(C107:C115)</f>
        <v>56641070</v>
      </c>
    </row>
    <row r="107" spans="1:3" x14ac:dyDescent="0.25">
      <c r="A107" s="73">
        <v>311</v>
      </c>
      <c r="B107" s="74" t="s">
        <v>342</v>
      </c>
      <c r="C107" s="79">
        <v>54549940</v>
      </c>
    </row>
    <row r="108" spans="1:3" hidden="1" x14ac:dyDescent="0.25">
      <c r="A108" s="7">
        <v>312</v>
      </c>
      <c r="B108" s="8" t="s">
        <v>343</v>
      </c>
      <c r="C108" s="9"/>
    </row>
    <row r="109" spans="1:3" x14ac:dyDescent="0.25">
      <c r="A109" s="73">
        <v>313</v>
      </c>
      <c r="B109" s="74" t="s">
        <v>344</v>
      </c>
      <c r="C109" s="79">
        <v>20000</v>
      </c>
    </row>
    <row r="110" spans="1:3" x14ac:dyDescent="0.25">
      <c r="A110" s="73">
        <v>314</v>
      </c>
      <c r="B110" s="74" t="s">
        <v>345</v>
      </c>
      <c r="C110" s="79">
        <v>767400</v>
      </c>
    </row>
    <row r="111" spans="1:3" x14ac:dyDescent="0.25">
      <c r="A111" s="73">
        <v>315</v>
      </c>
      <c r="B111" s="74" t="s">
        <v>346</v>
      </c>
      <c r="C111" s="79">
        <v>11280</v>
      </c>
    </row>
    <row r="112" spans="1:3" x14ac:dyDescent="0.25">
      <c r="A112" s="73">
        <v>316</v>
      </c>
      <c r="B112" s="74" t="s">
        <v>347</v>
      </c>
      <c r="C112" s="79">
        <v>1035450</v>
      </c>
    </row>
    <row r="113" spans="1:3" x14ac:dyDescent="0.25">
      <c r="A113" s="73">
        <v>317</v>
      </c>
      <c r="B113" s="74" t="s">
        <v>348</v>
      </c>
      <c r="C113" s="79">
        <v>257000</v>
      </c>
    </row>
    <row r="114" spans="1:3" hidden="1" x14ac:dyDescent="0.25">
      <c r="A114" s="7">
        <v>318</v>
      </c>
      <c r="B114" s="8" t="s">
        <v>349</v>
      </c>
      <c r="C114" s="9"/>
    </row>
    <row r="115" spans="1:3" hidden="1" x14ac:dyDescent="0.25">
      <c r="A115" s="7">
        <v>319</v>
      </c>
      <c r="B115" s="8" t="s">
        <v>350</v>
      </c>
      <c r="C115" s="9">
        <v>0</v>
      </c>
    </row>
    <row r="116" spans="1:3" x14ac:dyDescent="0.25">
      <c r="A116" s="71">
        <v>3200</v>
      </c>
      <c r="B116" s="72" t="s">
        <v>351</v>
      </c>
      <c r="C116" s="78">
        <f>SUM(C117:C125)</f>
        <v>3010237.7549999999</v>
      </c>
    </row>
    <row r="117" spans="1:3" x14ac:dyDescent="0.25">
      <c r="A117" s="73">
        <v>321</v>
      </c>
      <c r="B117" s="74" t="s">
        <v>352</v>
      </c>
      <c r="C117" s="79">
        <v>297711.16800000001</v>
      </c>
    </row>
    <row r="118" spans="1:3" x14ac:dyDescent="0.25">
      <c r="A118" s="73">
        <v>322</v>
      </c>
      <c r="B118" s="74" t="s">
        <v>353</v>
      </c>
      <c r="C118" s="79">
        <v>899500</v>
      </c>
    </row>
    <row r="119" spans="1:3" hidden="1" x14ac:dyDescent="0.25">
      <c r="A119" s="7">
        <v>323</v>
      </c>
      <c r="B119" s="8" t="s">
        <v>354</v>
      </c>
      <c r="C119" s="9"/>
    </row>
    <row r="120" spans="1:3" hidden="1" x14ac:dyDescent="0.25">
      <c r="A120" s="7">
        <v>324</v>
      </c>
      <c r="B120" s="8" t="s">
        <v>355</v>
      </c>
      <c r="C120" s="9"/>
    </row>
    <row r="121" spans="1:3" x14ac:dyDescent="0.25">
      <c r="A121" s="73">
        <v>325</v>
      </c>
      <c r="B121" s="74" t="s">
        <v>356</v>
      </c>
      <c r="C121" s="79">
        <v>2420</v>
      </c>
    </row>
    <row r="122" spans="1:3" x14ac:dyDescent="0.25">
      <c r="A122" s="73">
        <v>326</v>
      </c>
      <c r="B122" s="74" t="s">
        <v>357</v>
      </c>
      <c r="C122" s="79">
        <v>956400</v>
      </c>
    </row>
    <row r="123" spans="1:3" x14ac:dyDescent="0.25">
      <c r="A123" s="73">
        <v>327</v>
      </c>
      <c r="B123" s="74" t="s">
        <v>358</v>
      </c>
      <c r="C123" s="79">
        <v>854206.58700000006</v>
      </c>
    </row>
    <row r="124" spans="1:3" hidden="1" x14ac:dyDescent="0.25">
      <c r="A124" s="7">
        <v>328</v>
      </c>
      <c r="B124" s="8" t="s">
        <v>359</v>
      </c>
      <c r="C124" s="9"/>
    </row>
    <row r="125" spans="1:3" hidden="1" x14ac:dyDescent="0.25">
      <c r="A125" s="7">
        <v>329</v>
      </c>
      <c r="B125" s="8" t="s">
        <v>360</v>
      </c>
      <c r="C125" s="9"/>
    </row>
    <row r="126" spans="1:3" x14ac:dyDescent="0.25">
      <c r="A126" s="71">
        <v>3300</v>
      </c>
      <c r="B126" s="72" t="s">
        <v>361</v>
      </c>
      <c r="C126" s="78">
        <f>SUM(C127:C135)</f>
        <v>11180017.0109</v>
      </c>
    </row>
    <row r="127" spans="1:3" x14ac:dyDescent="0.25">
      <c r="A127" s="73">
        <v>331</v>
      </c>
      <c r="B127" s="74" t="s">
        <v>362</v>
      </c>
      <c r="C127" s="79">
        <v>874200</v>
      </c>
    </row>
    <row r="128" spans="1:3" hidden="1" x14ac:dyDescent="0.25">
      <c r="A128" s="7">
        <v>332</v>
      </c>
      <c r="B128" s="8" t="s">
        <v>363</v>
      </c>
      <c r="C128" s="9"/>
    </row>
    <row r="129" spans="1:3" x14ac:dyDescent="0.25">
      <c r="A129" s="73">
        <v>333</v>
      </c>
      <c r="B129" s="74" t="s">
        <v>364</v>
      </c>
      <c r="C129" s="79">
        <v>470000</v>
      </c>
    </row>
    <row r="130" spans="1:3" x14ac:dyDescent="0.25">
      <c r="A130" s="73">
        <v>334</v>
      </c>
      <c r="B130" s="74" t="s">
        <v>365</v>
      </c>
      <c r="C130" s="79">
        <v>900000</v>
      </c>
    </row>
    <row r="131" spans="1:3" x14ac:dyDescent="0.25">
      <c r="A131" s="73">
        <v>335</v>
      </c>
      <c r="B131" s="74" t="s">
        <v>366</v>
      </c>
      <c r="C131" s="79">
        <v>852140</v>
      </c>
    </row>
    <row r="132" spans="1:3" x14ac:dyDescent="0.25">
      <c r="A132" s="73">
        <v>336</v>
      </c>
      <c r="B132" s="74" t="s">
        <v>367</v>
      </c>
      <c r="C132" s="79">
        <v>113400</v>
      </c>
    </row>
    <row r="133" spans="1:3" hidden="1" x14ac:dyDescent="0.25">
      <c r="A133" s="7">
        <v>337</v>
      </c>
      <c r="B133" s="8" t="s">
        <v>368</v>
      </c>
      <c r="C133" s="9"/>
    </row>
    <row r="134" spans="1:3" x14ac:dyDescent="0.25">
      <c r="A134" s="73">
        <v>338</v>
      </c>
      <c r="B134" s="74" t="s">
        <v>369</v>
      </c>
      <c r="C134" s="79">
        <v>2722200</v>
      </c>
    </row>
    <row r="135" spans="1:3" x14ac:dyDescent="0.25">
      <c r="A135" s="73">
        <v>339</v>
      </c>
      <c r="B135" s="74" t="s">
        <v>370</v>
      </c>
      <c r="C135" s="79">
        <v>5248077.0109000001</v>
      </c>
    </row>
    <row r="136" spans="1:3" x14ac:dyDescent="0.25">
      <c r="A136" s="71">
        <v>3400</v>
      </c>
      <c r="B136" s="72" t="s">
        <v>371</v>
      </c>
      <c r="C136" s="78">
        <f>SUM(C137:C145)</f>
        <v>5906442.4223999996</v>
      </c>
    </row>
    <row r="137" spans="1:3" x14ac:dyDescent="0.25">
      <c r="A137" s="73">
        <v>341</v>
      </c>
      <c r="B137" s="74" t="s">
        <v>81</v>
      </c>
      <c r="C137" s="79">
        <v>757028.44</v>
      </c>
    </row>
    <row r="138" spans="1:3" hidden="1" x14ac:dyDescent="0.25">
      <c r="A138" s="7">
        <v>342</v>
      </c>
      <c r="B138" s="8" t="s">
        <v>372</v>
      </c>
      <c r="C138" s="9"/>
    </row>
    <row r="139" spans="1:3" x14ac:dyDescent="0.25">
      <c r="A139" s="73">
        <v>343</v>
      </c>
      <c r="B139" s="74" t="s">
        <v>82</v>
      </c>
      <c r="C139" s="79">
        <v>1000000</v>
      </c>
    </row>
    <row r="140" spans="1:3" x14ac:dyDescent="0.25">
      <c r="A140" s="73">
        <v>344</v>
      </c>
      <c r="B140" s="74" t="s">
        <v>142</v>
      </c>
      <c r="C140" s="79">
        <v>145204.76250000001</v>
      </c>
    </row>
    <row r="141" spans="1:3" x14ac:dyDescent="0.25">
      <c r="A141" s="73">
        <v>345</v>
      </c>
      <c r="B141" s="74" t="s">
        <v>143</v>
      </c>
      <c r="C141" s="79">
        <v>1002233.0704999999</v>
      </c>
    </row>
    <row r="142" spans="1:3" hidden="1" x14ac:dyDescent="0.25">
      <c r="A142" s="7">
        <v>346</v>
      </c>
      <c r="B142" s="8" t="s">
        <v>373</v>
      </c>
      <c r="C142" s="9"/>
    </row>
    <row r="143" spans="1:3" x14ac:dyDescent="0.25">
      <c r="A143" s="73">
        <v>347</v>
      </c>
      <c r="B143" s="74" t="s">
        <v>38</v>
      </c>
      <c r="C143" s="79">
        <v>2790776.1494</v>
      </c>
    </row>
    <row r="144" spans="1:3" hidden="1" x14ac:dyDescent="0.25">
      <c r="A144" s="7">
        <v>348</v>
      </c>
      <c r="B144" s="8" t="s">
        <v>374</v>
      </c>
      <c r="C144" s="9"/>
    </row>
    <row r="145" spans="1:3" x14ac:dyDescent="0.25">
      <c r="A145" s="73">
        <v>349</v>
      </c>
      <c r="B145" s="74" t="s">
        <v>122</v>
      </c>
      <c r="C145" s="79">
        <v>211200</v>
      </c>
    </row>
    <row r="146" spans="1:3" x14ac:dyDescent="0.25">
      <c r="A146" s="71">
        <v>3500</v>
      </c>
      <c r="B146" s="72" t="s">
        <v>375</v>
      </c>
      <c r="C146" s="78">
        <f>SUM(C147:C155)</f>
        <v>10269575.986</v>
      </c>
    </row>
    <row r="147" spans="1:3" x14ac:dyDescent="0.25">
      <c r="A147" s="73">
        <v>351</v>
      </c>
      <c r="B147" s="74" t="s">
        <v>376</v>
      </c>
      <c r="C147" s="79">
        <v>2190733.5959999999</v>
      </c>
    </row>
    <row r="148" spans="1:3" ht="24.75" x14ac:dyDescent="0.25">
      <c r="A148" s="73">
        <v>352</v>
      </c>
      <c r="B148" s="74" t="s">
        <v>377</v>
      </c>
      <c r="C148" s="79">
        <v>14803.487999999999</v>
      </c>
    </row>
    <row r="149" spans="1:3" hidden="1" x14ac:dyDescent="0.25">
      <c r="A149" s="7">
        <v>353</v>
      </c>
      <c r="B149" s="8" t="s">
        <v>378</v>
      </c>
      <c r="C149" s="9"/>
    </row>
    <row r="150" spans="1:3" x14ac:dyDescent="0.25">
      <c r="A150" s="73">
        <v>354</v>
      </c>
      <c r="B150" s="74" t="s">
        <v>194</v>
      </c>
      <c r="C150" s="79">
        <v>399800</v>
      </c>
    </row>
    <row r="151" spans="1:3" x14ac:dyDescent="0.25">
      <c r="A151" s="73">
        <v>355</v>
      </c>
      <c r="B151" s="74" t="s">
        <v>379</v>
      </c>
      <c r="C151" s="79">
        <v>2132500</v>
      </c>
    </row>
    <row r="152" spans="1:3" hidden="1" x14ac:dyDescent="0.25">
      <c r="A152" s="7">
        <v>356</v>
      </c>
      <c r="B152" s="8" t="s">
        <v>380</v>
      </c>
      <c r="C152" s="9"/>
    </row>
    <row r="153" spans="1:3" x14ac:dyDescent="0.25">
      <c r="A153" s="73">
        <v>357</v>
      </c>
      <c r="B153" s="74" t="s">
        <v>146</v>
      </c>
      <c r="C153" s="79">
        <v>4267633.5020000003</v>
      </c>
    </row>
    <row r="154" spans="1:3" x14ac:dyDescent="0.25">
      <c r="A154" s="73">
        <v>358</v>
      </c>
      <c r="B154" s="74" t="s">
        <v>147</v>
      </c>
      <c r="C154" s="79">
        <v>1056824</v>
      </c>
    </row>
    <row r="155" spans="1:3" x14ac:dyDescent="0.25">
      <c r="A155" s="73">
        <v>359</v>
      </c>
      <c r="B155" s="74" t="s">
        <v>381</v>
      </c>
      <c r="C155" s="79">
        <v>207281.4</v>
      </c>
    </row>
    <row r="156" spans="1:3" x14ac:dyDescent="0.25">
      <c r="A156" s="71">
        <v>3600</v>
      </c>
      <c r="B156" s="72" t="s">
        <v>382</v>
      </c>
      <c r="C156" s="78">
        <f>SUM(C157:C163)</f>
        <v>3946740</v>
      </c>
    </row>
    <row r="157" spans="1:3" ht="26.25" hidden="1" x14ac:dyDescent="0.25">
      <c r="A157" s="7">
        <v>361</v>
      </c>
      <c r="B157" s="8" t="s">
        <v>383</v>
      </c>
      <c r="C157" s="9"/>
    </row>
    <row r="158" spans="1:3" ht="24.75" x14ac:dyDescent="0.25">
      <c r="A158" s="73">
        <v>362</v>
      </c>
      <c r="B158" s="74" t="s">
        <v>384</v>
      </c>
      <c r="C158" s="79">
        <v>3946740</v>
      </c>
    </row>
    <row r="159" spans="1:3" hidden="1" x14ac:dyDescent="0.25">
      <c r="A159" s="7">
        <v>363</v>
      </c>
      <c r="B159" s="8" t="s">
        <v>385</v>
      </c>
      <c r="C159" s="9"/>
    </row>
    <row r="160" spans="1:3" hidden="1" x14ac:dyDescent="0.25">
      <c r="A160" s="7">
        <v>364</v>
      </c>
      <c r="B160" s="8" t="s">
        <v>386</v>
      </c>
      <c r="C160" s="9"/>
    </row>
    <row r="161" spans="1:3" hidden="1" x14ac:dyDescent="0.25">
      <c r="A161" s="7">
        <v>365</v>
      </c>
      <c r="B161" s="8" t="s">
        <v>387</v>
      </c>
      <c r="C161" s="9"/>
    </row>
    <row r="162" spans="1:3" hidden="1" x14ac:dyDescent="0.25">
      <c r="A162" s="7">
        <v>366</v>
      </c>
      <c r="B162" s="8" t="s">
        <v>388</v>
      </c>
      <c r="C162" s="9"/>
    </row>
    <row r="163" spans="1:3" hidden="1" x14ac:dyDescent="0.25">
      <c r="A163" s="7">
        <v>369</v>
      </c>
      <c r="B163" s="8" t="s">
        <v>389</v>
      </c>
      <c r="C163" s="9"/>
    </row>
    <row r="164" spans="1:3" x14ac:dyDescent="0.25">
      <c r="A164" s="71">
        <v>3700</v>
      </c>
      <c r="B164" s="72" t="s">
        <v>390</v>
      </c>
      <c r="C164" s="78">
        <f>SUM(C165:C173)</f>
        <v>806647</v>
      </c>
    </row>
    <row r="165" spans="1:3" hidden="1" x14ac:dyDescent="0.25">
      <c r="A165" s="7">
        <v>371</v>
      </c>
      <c r="B165" s="8" t="s">
        <v>391</v>
      </c>
      <c r="C165" s="9"/>
    </row>
    <row r="166" spans="1:3" x14ac:dyDescent="0.25">
      <c r="A166" s="73">
        <v>372</v>
      </c>
      <c r="B166" s="74" t="s">
        <v>392</v>
      </c>
      <c r="C166" s="79">
        <v>25400</v>
      </c>
    </row>
    <row r="167" spans="1:3" hidden="1" x14ac:dyDescent="0.25">
      <c r="A167" s="7">
        <v>373</v>
      </c>
      <c r="B167" s="8" t="s">
        <v>393</v>
      </c>
      <c r="C167" s="9"/>
    </row>
    <row r="168" spans="1:3" hidden="1" x14ac:dyDescent="0.25">
      <c r="A168" s="7">
        <v>374</v>
      </c>
      <c r="B168" s="8" t="s">
        <v>394</v>
      </c>
      <c r="C168" s="9"/>
    </row>
    <row r="169" spans="1:3" x14ac:dyDescent="0.25">
      <c r="A169" s="73">
        <v>375</v>
      </c>
      <c r="B169" s="74" t="s">
        <v>395</v>
      </c>
      <c r="C169" s="79">
        <v>575005</v>
      </c>
    </row>
    <row r="170" spans="1:3" hidden="1" x14ac:dyDescent="0.25">
      <c r="A170" s="7">
        <v>376</v>
      </c>
      <c r="B170" s="8" t="s">
        <v>396</v>
      </c>
      <c r="C170" s="9"/>
    </row>
    <row r="171" spans="1:3" hidden="1" x14ac:dyDescent="0.25">
      <c r="A171" s="7">
        <v>377</v>
      </c>
      <c r="B171" s="8" t="s">
        <v>397</v>
      </c>
      <c r="C171" s="9"/>
    </row>
    <row r="172" spans="1:3" hidden="1" x14ac:dyDescent="0.25">
      <c r="A172" s="7">
        <v>378</v>
      </c>
      <c r="B172" s="8" t="s">
        <v>398</v>
      </c>
      <c r="C172" s="9"/>
    </row>
    <row r="173" spans="1:3" x14ac:dyDescent="0.25">
      <c r="A173" s="73">
        <v>379</v>
      </c>
      <c r="B173" s="74" t="s">
        <v>43</v>
      </c>
      <c r="C173" s="79">
        <v>206242</v>
      </c>
    </row>
    <row r="174" spans="1:3" x14ac:dyDescent="0.25">
      <c r="A174" s="71">
        <v>3800</v>
      </c>
      <c r="B174" s="72" t="s">
        <v>399</v>
      </c>
      <c r="C174" s="78">
        <f>SUM(C175:C179)</f>
        <v>1432144.3530000001</v>
      </c>
    </row>
    <row r="175" spans="1:3" x14ac:dyDescent="0.25">
      <c r="A175" s="73">
        <v>381</v>
      </c>
      <c r="B175" s="74" t="s">
        <v>400</v>
      </c>
      <c r="C175" s="79">
        <v>13800</v>
      </c>
    </row>
    <row r="176" spans="1:3" x14ac:dyDescent="0.25">
      <c r="A176" s="73">
        <v>382</v>
      </c>
      <c r="B176" s="74" t="s">
        <v>60</v>
      </c>
      <c r="C176" s="79">
        <v>1195126.3530000001</v>
      </c>
    </row>
    <row r="177" spans="1:3" x14ac:dyDescent="0.25">
      <c r="A177" s="73">
        <v>383</v>
      </c>
      <c r="B177" s="74" t="s">
        <v>41</v>
      </c>
      <c r="C177" s="79">
        <v>139500</v>
      </c>
    </row>
    <row r="178" spans="1:3" hidden="1" x14ac:dyDescent="0.25">
      <c r="A178" s="7">
        <v>384</v>
      </c>
      <c r="B178" s="8" t="s">
        <v>401</v>
      </c>
      <c r="C178" s="9"/>
    </row>
    <row r="179" spans="1:3" x14ac:dyDescent="0.25">
      <c r="A179" s="73">
        <v>385</v>
      </c>
      <c r="B179" s="74" t="s">
        <v>402</v>
      </c>
      <c r="C179" s="79">
        <v>83718</v>
      </c>
    </row>
    <row r="180" spans="1:3" x14ac:dyDescent="0.25">
      <c r="A180" s="71">
        <v>3900</v>
      </c>
      <c r="B180" s="72" t="s">
        <v>403</v>
      </c>
      <c r="C180" s="78">
        <f>SUM(C181:C189)</f>
        <v>88297474.900041878</v>
      </c>
    </row>
    <row r="181" spans="1:3" hidden="1" x14ac:dyDescent="0.25">
      <c r="A181" s="7">
        <v>391</v>
      </c>
      <c r="B181" s="8" t="s">
        <v>404</v>
      </c>
      <c r="C181" s="9"/>
    </row>
    <row r="182" spans="1:3" x14ac:dyDescent="0.25">
      <c r="A182" s="73">
        <v>392</v>
      </c>
      <c r="B182" s="74" t="s">
        <v>69</v>
      </c>
      <c r="C182" s="79">
        <v>84441699.270000011</v>
      </c>
    </row>
    <row r="183" spans="1:3" hidden="1" x14ac:dyDescent="0.25">
      <c r="A183" s="7">
        <v>393</v>
      </c>
      <c r="B183" s="8" t="s">
        <v>405</v>
      </c>
      <c r="C183" s="9"/>
    </row>
    <row r="184" spans="1:3" hidden="1" x14ac:dyDescent="0.25">
      <c r="A184" s="7">
        <v>394</v>
      </c>
      <c r="B184" s="8" t="s">
        <v>406</v>
      </c>
      <c r="C184" s="9"/>
    </row>
    <row r="185" spans="1:3" hidden="1" x14ac:dyDescent="0.25">
      <c r="A185" s="7">
        <v>395</v>
      </c>
      <c r="B185" s="8" t="s">
        <v>407</v>
      </c>
      <c r="C185" s="9"/>
    </row>
    <row r="186" spans="1:3" x14ac:dyDescent="0.25">
      <c r="A186" s="73">
        <v>396</v>
      </c>
      <c r="B186" s="74" t="s">
        <v>408</v>
      </c>
      <c r="C186" s="79">
        <v>2304500</v>
      </c>
    </row>
    <row r="187" spans="1:3" hidden="1" x14ac:dyDescent="0.25">
      <c r="A187" s="7">
        <v>397</v>
      </c>
      <c r="B187" s="8" t="s">
        <v>409</v>
      </c>
      <c r="C187" s="9"/>
    </row>
    <row r="188" spans="1:3" x14ac:dyDescent="0.25">
      <c r="A188" s="73">
        <v>398</v>
      </c>
      <c r="B188" s="74" t="s">
        <v>410</v>
      </c>
      <c r="C188" s="79">
        <v>1551275.6300418642</v>
      </c>
    </row>
    <row r="189" spans="1:3" hidden="1" x14ac:dyDescent="0.25">
      <c r="A189" s="7">
        <v>399</v>
      </c>
      <c r="B189" s="8" t="s">
        <v>411</v>
      </c>
      <c r="C189" s="9"/>
    </row>
    <row r="190" spans="1:3" hidden="1" x14ac:dyDescent="0.25">
      <c r="A190" s="10">
        <v>4000</v>
      </c>
      <c r="B190" s="11" t="s">
        <v>412</v>
      </c>
      <c r="C190" s="12">
        <f>+C191+C201+C207+C217+C226+C230+C238+C240+C246</f>
        <v>0</v>
      </c>
    </row>
    <row r="191" spans="1:3" hidden="1" x14ac:dyDescent="0.25">
      <c r="A191" s="4">
        <v>4100</v>
      </c>
      <c r="B191" s="5" t="s">
        <v>413</v>
      </c>
      <c r="C191" s="6"/>
    </row>
    <row r="192" spans="1:3" hidden="1" x14ac:dyDescent="0.25">
      <c r="A192" s="7">
        <v>411</v>
      </c>
      <c r="B192" s="8" t="s">
        <v>414</v>
      </c>
      <c r="C192" s="9"/>
    </row>
    <row r="193" spans="1:3" hidden="1" x14ac:dyDescent="0.25">
      <c r="A193" s="7">
        <v>412</v>
      </c>
      <c r="B193" s="8" t="s">
        <v>415</v>
      </c>
      <c r="C193" s="9"/>
    </row>
    <row r="194" spans="1:3" hidden="1" x14ac:dyDescent="0.25">
      <c r="A194" s="7">
        <v>413</v>
      </c>
      <c r="B194" s="8" t="s">
        <v>416</v>
      </c>
      <c r="C194" s="9"/>
    </row>
    <row r="195" spans="1:3" hidden="1" x14ac:dyDescent="0.25">
      <c r="A195" s="7">
        <v>414</v>
      </c>
      <c r="B195" s="8" t="s">
        <v>417</v>
      </c>
      <c r="C195" s="9"/>
    </row>
    <row r="196" spans="1:3" hidden="1" x14ac:dyDescent="0.25">
      <c r="A196" s="7">
        <v>415</v>
      </c>
      <c r="B196" s="8" t="s">
        <v>418</v>
      </c>
      <c r="C196" s="9"/>
    </row>
    <row r="197" spans="1:3" hidden="1" x14ac:dyDescent="0.25">
      <c r="A197" s="7">
        <v>416</v>
      </c>
      <c r="B197" s="8" t="s">
        <v>419</v>
      </c>
      <c r="C197" s="9"/>
    </row>
    <row r="198" spans="1:3" hidden="1" x14ac:dyDescent="0.25">
      <c r="A198" s="7">
        <v>417</v>
      </c>
      <c r="B198" s="8" t="s">
        <v>420</v>
      </c>
      <c r="C198" s="9"/>
    </row>
    <row r="199" spans="1:3" hidden="1" x14ac:dyDescent="0.25">
      <c r="A199" s="7">
        <v>418</v>
      </c>
      <c r="B199" s="8" t="s">
        <v>421</v>
      </c>
      <c r="C199" s="9"/>
    </row>
    <row r="200" spans="1:3" hidden="1" x14ac:dyDescent="0.25">
      <c r="A200" s="7">
        <v>419</v>
      </c>
      <c r="B200" s="8" t="s">
        <v>422</v>
      </c>
      <c r="C200" s="9"/>
    </row>
    <row r="201" spans="1:3" hidden="1" x14ac:dyDescent="0.25">
      <c r="A201" s="4">
        <v>4200</v>
      </c>
      <c r="B201" s="5" t="s">
        <v>423</v>
      </c>
      <c r="C201" s="6"/>
    </row>
    <row r="202" spans="1:3" hidden="1" x14ac:dyDescent="0.25">
      <c r="A202" s="7">
        <v>421</v>
      </c>
      <c r="B202" s="8" t="s">
        <v>424</v>
      </c>
      <c r="C202" s="9"/>
    </row>
    <row r="203" spans="1:3" hidden="1" x14ac:dyDescent="0.25">
      <c r="A203" s="7">
        <v>422</v>
      </c>
      <c r="B203" s="8" t="s">
        <v>425</v>
      </c>
      <c r="C203" s="9"/>
    </row>
    <row r="204" spans="1:3" hidden="1" x14ac:dyDescent="0.25">
      <c r="A204" s="7">
        <v>423</v>
      </c>
      <c r="B204" s="8" t="s">
        <v>426</v>
      </c>
      <c r="C204" s="9"/>
    </row>
    <row r="205" spans="1:3" hidden="1" x14ac:dyDescent="0.25">
      <c r="A205" s="7">
        <v>424</v>
      </c>
      <c r="B205" s="8" t="s">
        <v>427</v>
      </c>
      <c r="C205" s="9"/>
    </row>
    <row r="206" spans="1:3" hidden="1" x14ac:dyDescent="0.25">
      <c r="A206" s="7">
        <v>425</v>
      </c>
      <c r="B206" s="8" t="s">
        <v>428</v>
      </c>
      <c r="C206" s="9"/>
    </row>
    <row r="207" spans="1:3" hidden="1" x14ac:dyDescent="0.25">
      <c r="A207" s="4">
        <v>4300</v>
      </c>
      <c r="B207" s="5" t="s">
        <v>429</v>
      </c>
      <c r="C207" s="6"/>
    </row>
    <row r="208" spans="1:3" hidden="1" x14ac:dyDescent="0.25">
      <c r="A208" s="7">
        <v>431</v>
      </c>
      <c r="B208" s="8" t="s">
        <v>430</v>
      </c>
      <c r="C208" s="9"/>
    </row>
    <row r="209" spans="1:3" hidden="1" x14ac:dyDescent="0.25">
      <c r="A209" s="7">
        <v>432</v>
      </c>
      <c r="B209" s="8" t="s">
        <v>431</v>
      </c>
      <c r="C209" s="9"/>
    </row>
    <row r="210" spans="1:3" hidden="1" x14ac:dyDescent="0.25">
      <c r="A210" s="7">
        <v>433</v>
      </c>
      <c r="B210" s="8" t="s">
        <v>432</v>
      </c>
      <c r="C210" s="9"/>
    </row>
    <row r="211" spans="1:3" hidden="1" x14ac:dyDescent="0.25">
      <c r="A211" s="7">
        <v>434</v>
      </c>
      <c r="B211" s="8" t="s">
        <v>433</v>
      </c>
      <c r="C211" s="9"/>
    </row>
    <row r="212" spans="1:3" hidden="1" x14ac:dyDescent="0.25">
      <c r="A212" s="7">
        <v>435</v>
      </c>
      <c r="B212" s="8" t="s">
        <v>434</v>
      </c>
      <c r="C212" s="9"/>
    </row>
    <row r="213" spans="1:3" hidden="1" x14ac:dyDescent="0.25">
      <c r="A213" s="7">
        <v>436</v>
      </c>
      <c r="B213" s="8" t="s">
        <v>435</v>
      </c>
      <c r="C213" s="9"/>
    </row>
    <row r="214" spans="1:3" hidden="1" x14ac:dyDescent="0.25">
      <c r="A214" s="7">
        <v>437</v>
      </c>
      <c r="B214" s="8" t="s">
        <v>436</v>
      </c>
      <c r="C214" s="9"/>
    </row>
    <row r="215" spans="1:3" hidden="1" x14ac:dyDescent="0.25">
      <c r="A215" s="7">
        <v>438</v>
      </c>
      <c r="B215" s="8" t="s">
        <v>437</v>
      </c>
      <c r="C215" s="9"/>
    </row>
    <row r="216" spans="1:3" hidden="1" x14ac:dyDescent="0.25">
      <c r="A216" s="7">
        <v>439</v>
      </c>
      <c r="B216" s="8" t="s">
        <v>438</v>
      </c>
      <c r="C216" s="9"/>
    </row>
    <row r="217" spans="1:3" hidden="1" x14ac:dyDescent="0.25">
      <c r="A217" s="4">
        <v>4400</v>
      </c>
      <c r="B217" s="5" t="s">
        <v>439</v>
      </c>
      <c r="C217" s="6"/>
    </row>
    <row r="218" spans="1:3" hidden="1" x14ac:dyDescent="0.25">
      <c r="A218" s="7">
        <v>441</v>
      </c>
      <c r="B218" s="8" t="s">
        <v>440</v>
      </c>
      <c r="C218" s="9"/>
    </row>
    <row r="219" spans="1:3" hidden="1" x14ac:dyDescent="0.25">
      <c r="A219" s="7">
        <v>442</v>
      </c>
      <c r="B219" s="8" t="s">
        <v>441</v>
      </c>
      <c r="C219" s="9"/>
    </row>
    <row r="220" spans="1:3" hidden="1" x14ac:dyDescent="0.25">
      <c r="A220" s="7">
        <v>443</v>
      </c>
      <c r="B220" s="8" t="s">
        <v>442</v>
      </c>
      <c r="C220" s="9"/>
    </row>
    <row r="221" spans="1:3" hidden="1" x14ac:dyDescent="0.25">
      <c r="A221" s="7">
        <v>444</v>
      </c>
      <c r="B221" s="8" t="s">
        <v>443</v>
      </c>
      <c r="C221" s="9"/>
    </row>
    <row r="222" spans="1:3" hidden="1" x14ac:dyDescent="0.25">
      <c r="A222" s="7">
        <v>445</v>
      </c>
      <c r="B222" s="8" t="s">
        <v>444</v>
      </c>
      <c r="C222" s="9"/>
    </row>
    <row r="223" spans="1:3" hidden="1" x14ac:dyDescent="0.25">
      <c r="A223" s="7">
        <v>446</v>
      </c>
      <c r="B223" s="8" t="s">
        <v>445</v>
      </c>
      <c r="C223" s="9"/>
    </row>
    <row r="224" spans="1:3" hidden="1" x14ac:dyDescent="0.25">
      <c r="A224" s="7">
        <v>447</v>
      </c>
      <c r="B224" s="8" t="s">
        <v>446</v>
      </c>
      <c r="C224" s="9"/>
    </row>
    <row r="225" spans="1:3" hidden="1" x14ac:dyDescent="0.25">
      <c r="A225" s="7">
        <v>448</v>
      </c>
      <c r="B225" s="8" t="s">
        <v>447</v>
      </c>
      <c r="C225" s="9"/>
    </row>
    <row r="226" spans="1:3" hidden="1" x14ac:dyDescent="0.25">
      <c r="A226" s="4">
        <v>4500</v>
      </c>
      <c r="B226" s="5" t="s">
        <v>448</v>
      </c>
      <c r="C226" s="6"/>
    </row>
    <row r="227" spans="1:3" hidden="1" x14ac:dyDescent="0.25">
      <c r="A227" s="7">
        <v>451</v>
      </c>
      <c r="B227" s="8" t="s">
        <v>449</v>
      </c>
      <c r="C227" s="9"/>
    </row>
    <row r="228" spans="1:3" hidden="1" x14ac:dyDescent="0.25">
      <c r="A228" s="7">
        <v>452</v>
      </c>
      <c r="B228" s="8" t="s">
        <v>450</v>
      </c>
      <c r="C228" s="9"/>
    </row>
    <row r="229" spans="1:3" hidden="1" x14ac:dyDescent="0.25">
      <c r="A229" s="7">
        <v>459</v>
      </c>
      <c r="B229" s="8" t="s">
        <v>451</v>
      </c>
      <c r="C229" s="9"/>
    </row>
    <row r="230" spans="1:3" hidden="1" x14ac:dyDescent="0.25">
      <c r="A230" s="4">
        <v>4600</v>
      </c>
      <c r="B230" s="5" t="s">
        <v>452</v>
      </c>
      <c r="C230" s="6"/>
    </row>
    <row r="231" spans="1:3" hidden="1" x14ac:dyDescent="0.25">
      <c r="A231" s="7">
        <v>461</v>
      </c>
      <c r="B231" s="8" t="s">
        <v>453</v>
      </c>
      <c r="C231" s="9"/>
    </row>
    <row r="232" spans="1:3" hidden="1" x14ac:dyDescent="0.25">
      <c r="A232" s="7">
        <v>462</v>
      </c>
      <c r="B232" s="8" t="s">
        <v>454</v>
      </c>
      <c r="C232" s="9"/>
    </row>
    <row r="233" spans="1:3" hidden="1" x14ac:dyDescent="0.25">
      <c r="A233" s="7">
        <v>463</v>
      </c>
      <c r="B233" s="8" t="s">
        <v>455</v>
      </c>
      <c r="C233" s="9"/>
    </row>
    <row r="234" spans="1:3" ht="26.25" hidden="1" x14ac:dyDescent="0.25">
      <c r="A234" s="7">
        <v>464</v>
      </c>
      <c r="B234" s="8" t="s">
        <v>456</v>
      </c>
      <c r="C234" s="9"/>
    </row>
    <row r="235" spans="1:3" ht="26.25" hidden="1" x14ac:dyDescent="0.25">
      <c r="A235" s="7">
        <v>465</v>
      </c>
      <c r="B235" s="8" t="s">
        <v>457</v>
      </c>
      <c r="C235" s="9"/>
    </row>
    <row r="236" spans="1:3" hidden="1" x14ac:dyDescent="0.25">
      <c r="A236" s="7">
        <v>466</v>
      </c>
      <c r="B236" s="8" t="s">
        <v>458</v>
      </c>
      <c r="C236" s="9"/>
    </row>
    <row r="237" spans="1:3" hidden="1" x14ac:dyDescent="0.25">
      <c r="A237" s="7">
        <v>469</v>
      </c>
      <c r="B237" s="8" t="s">
        <v>459</v>
      </c>
      <c r="C237" s="9"/>
    </row>
    <row r="238" spans="1:3" hidden="1" x14ac:dyDescent="0.25">
      <c r="A238" s="4">
        <v>4700</v>
      </c>
      <c r="B238" s="5" t="s">
        <v>460</v>
      </c>
      <c r="C238" s="6"/>
    </row>
    <row r="239" spans="1:3" hidden="1" x14ac:dyDescent="0.25">
      <c r="A239" s="7">
        <v>471</v>
      </c>
      <c r="B239" s="8" t="s">
        <v>461</v>
      </c>
      <c r="C239" s="9"/>
    </row>
    <row r="240" spans="1:3" hidden="1" x14ac:dyDescent="0.25">
      <c r="A240" s="4">
        <v>4800</v>
      </c>
      <c r="B240" s="5" t="s">
        <v>462</v>
      </c>
      <c r="C240" s="6"/>
    </row>
    <row r="241" spans="1:3" hidden="1" x14ac:dyDescent="0.25">
      <c r="A241" s="7">
        <v>481</v>
      </c>
      <c r="B241" s="8" t="s">
        <v>463</v>
      </c>
      <c r="C241" s="9"/>
    </row>
    <row r="242" spans="1:3" hidden="1" x14ac:dyDescent="0.25">
      <c r="A242" s="7">
        <v>482</v>
      </c>
      <c r="B242" s="8" t="s">
        <v>464</v>
      </c>
      <c r="C242" s="9"/>
    </row>
    <row r="243" spans="1:3" hidden="1" x14ac:dyDescent="0.25">
      <c r="A243" s="7">
        <v>483</v>
      </c>
      <c r="B243" s="8" t="s">
        <v>465</v>
      </c>
      <c r="C243" s="9"/>
    </row>
    <row r="244" spans="1:3" hidden="1" x14ac:dyDescent="0.25">
      <c r="A244" s="7">
        <v>484</v>
      </c>
      <c r="B244" s="8" t="s">
        <v>466</v>
      </c>
      <c r="C244" s="9"/>
    </row>
    <row r="245" spans="1:3" hidden="1" x14ac:dyDescent="0.25">
      <c r="A245" s="7">
        <v>485</v>
      </c>
      <c r="B245" s="8" t="s">
        <v>467</v>
      </c>
      <c r="C245" s="9"/>
    </row>
    <row r="246" spans="1:3" hidden="1" x14ac:dyDescent="0.25">
      <c r="A246" s="4">
        <v>4900</v>
      </c>
      <c r="B246" s="5" t="s">
        <v>468</v>
      </c>
      <c r="C246" s="6"/>
    </row>
    <row r="247" spans="1:3" hidden="1" x14ac:dyDescent="0.25">
      <c r="A247" s="7">
        <v>491</v>
      </c>
      <c r="B247" s="8" t="s">
        <v>469</v>
      </c>
      <c r="C247" s="9"/>
    </row>
    <row r="248" spans="1:3" hidden="1" x14ac:dyDescent="0.25">
      <c r="A248" s="7">
        <v>492</v>
      </c>
      <c r="B248" s="8" t="s">
        <v>470</v>
      </c>
      <c r="C248" s="9"/>
    </row>
    <row r="249" spans="1:3" hidden="1" x14ac:dyDescent="0.25">
      <c r="A249" s="7">
        <v>493</v>
      </c>
      <c r="B249" s="8" t="s">
        <v>471</v>
      </c>
      <c r="C249" s="9"/>
    </row>
    <row r="250" spans="1:3" x14ac:dyDescent="0.25">
      <c r="A250" s="75">
        <v>5000</v>
      </c>
      <c r="B250" s="76" t="s">
        <v>238</v>
      </c>
      <c r="C250" s="80">
        <f>+C251+C258+C263+C266+C273+C275+C284+C294+C299</f>
        <v>16325034.517000001</v>
      </c>
    </row>
    <row r="251" spans="1:3" x14ac:dyDescent="0.25">
      <c r="A251" s="71">
        <v>5100</v>
      </c>
      <c r="B251" s="72" t="s">
        <v>472</v>
      </c>
      <c r="C251" s="78">
        <f>SUM(C252:C257)</f>
        <v>1851572.7520000001</v>
      </c>
    </row>
    <row r="252" spans="1:3" x14ac:dyDescent="0.25">
      <c r="A252" s="73">
        <v>511</v>
      </c>
      <c r="B252" s="74" t="s">
        <v>49</v>
      </c>
      <c r="C252" s="79">
        <v>395739.06099999993</v>
      </c>
    </row>
    <row r="253" spans="1:3" hidden="1" x14ac:dyDescent="0.25">
      <c r="A253" s="7">
        <v>512</v>
      </c>
      <c r="B253" s="8" t="s">
        <v>473</v>
      </c>
      <c r="C253" s="9"/>
    </row>
    <row r="254" spans="1:3" hidden="1" x14ac:dyDescent="0.25">
      <c r="A254" s="7">
        <v>513</v>
      </c>
      <c r="B254" s="8" t="s">
        <v>474</v>
      </c>
      <c r="C254" s="9"/>
    </row>
    <row r="255" spans="1:3" hidden="1" x14ac:dyDescent="0.25">
      <c r="A255" s="7">
        <v>514</v>
      </c>
      <c r="B255" s="8" t="s">
        <v>475</v>
      </c>
      <c r="C255" s="9"/>
    </row>
    <row r="256" spans="1:3" x14ac:dyDescent="0.25">
      <c r="A256" s="73">
        <v>515</v>
      </c>
      <c r="B256" s="74" t="s">
        <v>476</v>
      </c>
      <c r="C256" s="79">
        <v>1428608.577</v>
      </c>
    </row>
    <row r="257" spans="1:3" x14ac:dyDescent="0.25">
      <c r="A257" s="73">
        <v>519</v>
      </c>
      <c r="B257" s="74" t="s">
        <v>84</v>
      </c>
      <c r="C257" s="79">
        <v>27225.114000000001</v>
      </c>
    </row>
    <row r="258" spans="1:3" x14ac:dyDescent="0.25">
      <c r="A258" s="71">
        <v>5200</v>
      </c>
      <c r="B258" s="72" t="s">
        <v>477</v>
      </c>
      <c r="C258" s="78">
        <f>SUM(C259:C262)</f>
        <v>104569.954</v>
      </c>
    </row>
    <row r="259" spans="1:3" hidden="1" x14ac:dyDescent="0.25">
      <c r="A259" s="7">
        <v>521</v>
      </c>
      <c r="B259" s="8" t="s">
        <v>478</v>
      </c>
      <c r="C259" s="9"/>
    </row>
    <row r="260" spans="1:3" hidden="1" x14ac:dyDescent="0.25">
      <c r="A260" s="7">
        <v>522</v>
      </c>
      <c r="B260" s="8" t="s">
        <v>479</v>
      </c>
      <c r="C260" s="9"/>
    </row>
    <row r="261" spans="1:3" x14ac:dyDescent="0.25">
      <c r="A261" s="73">
        <v>523</v>
      </c>
      <c r="B261" s="74" t="s">
        <v>480</v>
      </c>
      <c r="C261" s="79">
        <v>104569.954</v>
      </c>
    </row>
    <row r="262" spans="1:3" hidden="1" x14ac:dyDescent="0.25">
      <c r="A262" s="7">
        <v>529</v>
      </c>
      <c r="B262" s="8" t="s">
        <v>481</v>
      </c>
      <c r="C262" s="9"/>
    </row>
    <row r="263" spans="1:3" x14ac:dyDescent="0.25">
      <c r="A263" s="71">
        <v>5300</v>
      </c>
      <c r="B263" s="72" t="s">
        <v>482</v>
      </c>
      <c r="C263" s="78">
        <f>SUM(C264:C265)</f>
        <v>264621.82500000001</v>
      </c>
    </row>
    <row r="264" spans="1:3" x14ac:dyDescent="0.25">
      <c r="A264" s="73">
        <v>531</v>
      </c>
      <c r="B264" s="74" t="s">
        <v>483</v>
      </c>
      <c r="C264" s="79">
        <v>22258.079999999998</v>
      </c>
    </row>
    <row r="265" spans="1:3" x14ac:dyDescent="0.25">
      <c r="A265" s="73">
        <v>532</v>
      </c>
      <c r="B265" s="74" t="s">
        <v>484</v>
      </c>
      <c r="C265" s="79">
        <v>242363.745</v>
      </c>
    </row>
    <row r="266" spans="1:3" x14ac:dyDescent="0.25">
      <c r="A266" s="71">
        <v>5400</v>
      </c>
      <c r="B266" s="72" t="s">
        <v>485</v>
      </c>
      <c r="C266" s="78">
        <f>SUM(C267:C272)</f>
        <v>3247187.9379999996</v>
      </c>
    </row>
    <row r="267" spans="1:3" x14ac:dyDescent="0.25">
      <c r="A267" s="73">
        <v>541</v>
      </c>
      <c r="B267" s="74" t="s">
        <v>486</v>
      </c>
      <c r="C267" s="79">
        <v>2911440.3899999997</v>
      </c>
    </row>
    <row r="268" spans="1:3" x14ac:dyDescent="0.25">
      <c r="A268" s="73">
        <v>542</v>
      </c>
      <c r="B268" s="74" t="s">
        <v>182</v>
      </c>
      <c r="C268" s="79">
        <v>128510</v>
      </c>
    </row>
    <row r="269" spans="1:3" hidden="1" x14ac:dyDescent="0.25">
      <c r="A269" s="7">
        <v>543</v>
      </c>
      <c r="B269" s="8" t="s">
        <v>487</v>
      </c>
      <c r="C269" s="9"/>
    </row>
    <row r="270" spans="1:3" hidden="1" x14ac:dyDescent="0.25">
      <c r="A270" s="7">
        <v>544</v>
      </c>
      <c r="B270" s="8" t="s">
        <v>488</v>
      </c>
      <c r="C270" s="9"/>
    </row>
    <row r="271" spans="1:3" hidden="1" x14ac:dyDescent="0.25">
      <c r="A271" s="7">
        <v>545</v>
      </c>
      <c r="B271" s="8" t="s">
        <v>489</v>
      </c>
      <c r="C271" s="9"/>
    </row>
    <row r="272" spans="1:3" x14ac:dyDescent="0.25">
      <c r="A272" s="73">
        <v>549</v>
      </c>
      <c r="B272" s="74" t="s">
        <v>100</v>
      </c>
      <c r="C272" s="79">
        <v>207237.54800000001</v>
      </c>
    </row>
    <row r="273" spans="1:3" hidden="1" x14ac:dyDescent="0.25">
      <c r="A273" s="4">
        <v>5500</v>
      </c>
      <c r="B273" s="5" t="s">
        <v>490</v>
      </c>
      <c r="C273" s="6">
        <f>SUM(C274)</f>
        <v>0</v>
      </c>
    </row>
    <row r="274" spans="1:3" hidden="1" x14ac:dyDescent="0.25">
      <c r="A274" s="7">
        <v>551</v>
      </c>
      <c r="B274" s="8" t="s">
        <v>491</v>
      </c>
      <c r="C274" s="9"/>
    </row>
    <row r="275" spans="1:3" x14ac:dyDescent="0.25">
      <c r="A275" s="71">
        <v>5600</v>
      </c>
      <c r="B275" s="72" t="s">
        <v>492</v>
      </c>
      <c r="C275" s="78">
        <f>SUM(C276:C283)</f>
        <v>10710082.048</v>
      </c>
    </row>
    <row r="276" spans="1:3" hidden="1" x14ac:dyDescent="0.25">
      <c r="A276" s="7">
        <v>561</v>
      </c>
      <c r="B276" s="8" t="s">
        <v>493</v>
      </c>
      <c r="C276" s="9"/>
    </row>
    <row r="277" spans="1:3" x14ac:dyDescent="0.25">
      <c r="A277" s="73">
        <v>562</v>
      </c>
      <c r="B277" s="74" t="s">
        <v>199</v>
      </c>
      <c r="C277" s="79">
        <v>5355521.0419999994</v>
      </c>
    </row>
    <row r="278" spans="1:3" x14ac:dyDescent="0.25">
      <c r="A278" s="73">
        <v>563</v>
      </c>
      <c r="B278" s="74" t="s">
        <v>494</v>
      </c>
      <c r="C278" s="79">
        <v>342841.94</v>
      </c>
    </row>
    <row r="279" spans="1:3" x14ac:dyDescent="0.25">
      <c r="A279" s="73">
        <v>564</v>
      </c>
      <c r="B279" s="74" t="s">
        <v>70</v>
      </c>
      <c r="C279" s="79">
        <v>24640</v>
      </c>
    </row>
    <row r="280" spans="1:3" x14ac:dyDescent="0.25">
      <c r="A280" s="73">
        <v>565</v>
      </c>
      <c r="B280" s="74" t="s">
        <v>86</v>
      </c>
      <c r="C280" s="79">
        <v>1093097.1399999999</v>
      </c>
    </row>
    <row r="281" spans="1:3" x14ac:dyDescent="0.25">
      <c r="A281" s="73">
        <v>566</v>
      </c>
      <c r="B281" s="74" t="s">
        <v>495</v>
      </c>
      <c r="C281" s="79">
        <v>2344819.1570000001</v>
      </c>
    </row>
    <row r="282" spans="1:3" x14ac:dyDescent="0.25">
      <c r="A282" s="73">
        <v>567</v>
      </c>
      <c r="B282" s="74" t="s">
        <v>496</v>
      </c>
      <c r="C282" s="79">
        <v>1311456.7340000002</v>
      </c>
    </row>
    <row r="283" spans="1:3" x14ac:dyDescent="0.25">
      <c r="A283" s="73">
        <v>569</v>
      </c>
      <c r="B283" s="74" t="s">
        <v>497</v>
      </c>
      <c r="C283" s="79">
        <v>237706.035</v>
      </c>
    </row>
    <row r="284" spans="1:3" hidden="1" x14ac:dyDescent="0.25">
      <c r="A284" s="4">
        <v>5700</v>
      </c>
      <c r="B284" s="5" t="s">
        <v>498</v>
      </c>
      <c r="C284" s="6">
        <f>SUM(C285:C293)</f>
        <v>0</v>
      </c>
    </row>
    <row r="285" spans="1:3" hidden="1" x14ac:dyDescent="0.25">
      <c r="A285" s="7">
        <v>571</v>
      </c>
      <c r="B285" s="8" t="s">
        <v>499</v>
      </c>
      <c r="C285" s="9"/>
    </row>
    <row r="286" spans="1:3" hidden="1" x14ac:dyDescent="0.25">
      <c r="A286" s="7">
        <v>572</v>
      </c>
      <c r="B286" s="8" t="s">
        <v>500</v>
      </c>
      <c r="C286" s="9"/>
    </row>
    <row r="287" spans="1:3" hidden="1" x14ac:dyDescent="0.25">
      <c r="A287" s="7">
        <v>573</v>
      </c>
      <c r="B287" s="8" t="s">
        <v>501</v>
      </c>
      <c r="C287" s="9"/>
    </row>
    <row r="288" spans="1:3" hidden="1" x14ac:dyDescent="0.25">
      <c r="A288" s="7">
        <v>574</v>
      </c>
      <c r="B288" s="8" t="s">
        <v>502</v>
      </c>
      <c r="C288" s="9"/>
    </row>
    <row r="289" spans="1:3" hidden="1" x14ac:dyDescent="0.25">
      <c r="A289" s="7">
        <v>575</v>
      </c>
      <c r="B289" s="8" t="s">
        <v>503</v>
      </c>
      <c r="C289" s="9"/>
    </row>
    <row r="290" spans="1:3" hidden="1" x14ac:dyDescent="0.25">
      <c r="A290" s="7">
        <v>576</v>
      </c>
      <c r="B290" s="8" t="s">
        <v>504</v>
      </c>
      <c r="C290" s="9"/>
    </row>
    <row r="291" spans="1:3" hidden="1" x14ac:dyDescent="0.25">
      <c r="A291" s="7">
        <v>577</v>
      </c>
      <c r="B291" s="8" t="s">
        <v>505</v>
      </c>
      <c r="C291" s="9"/>
    </row>
    <row r="292" spans="1:3" hidden="1" x14ac:dyDescent="0.25">
      <c r="A292" s="7">
        <v>578</v>
      </c>
      <c r="B292" s="8" t="s">
        <v>506</v>
      </c>
      <c r="C292" s="9"/>
    </row>
    <row r="293" spans="1:3" hidden="1" x14ac:dyDescent="0.25">
      <c r="A293" s="7">
        <v>579</v>
      </c>
      <c r="B293" s="8" t="s">
        <v>507</v>
      </c>
      <c r="C293" s="9"/>
    </row>
    <row r="294" spans="1:3" hidden="1" x14ac:dyDescent="0.25">
      <c r="A294" s="4">
        <v>5800</v>
      </c>
      <c r="B294" s="5" t="s">
        <v>508</v>
      </c>
      <c r="C294" s="6">
        <f>SUM(C295:C298)</f>
        <v>0</v>
      </c>
    </row>
    <row r="295" spans="1:3" hidden="1" x14ac:dyDescent="0.25">
      <c r="A295" s="7">
        <v>581</v>
      </c>
      <c r="B295" s="8" t="s">
        <v>509</v>
      </c>
      <c r="C295" s="9"/>
    </row>
    <row r="296" spans="1:3" hidden="1" x14ac:dyDescent="0.25">
      <c r="A296" s="7">
        <v>582</v>
      </c>
      <c r="B296" s="8" t="s">
        <v>510</v>
      </c>
      <c r="C296" s="9"/>
    </row>
    <row r="297" spans="1:3" hidden="1" x14ac:dyDescent="0.25">
      <c r="A297" s="7">
        <v>583</v>
      </c>
      <c r="B297" s="8" t="s">
        <v>511</v>
      </c>
      <c r="C297" s="9"/>
    </row>
    <row r="298" spans="1:3" hidden="1" x14ac:dyDescent="0.25">
      <c r="A298" s="7">
        <v>589</v>
      </c>
      <c r="B298" s="8" t="s">
        <v>512</v>
      </c>
      <c r="C298" s="9"/>
    </row>
    <row r="299" spans="1:3" x14ac:dyDescent="0.25">
      <c r="A299" s="71">
        <v>5900</v>
      </c>
      <c r="B299" s="72" t="s">
        <v>513</v>
      </c>
      <c r="C299" s="78">
        <f>SUM(C300:C308)</f>
        <v>147000</v>
      </c>
    </row>
    <row r="300" spans="1:3" x14ac:dyDescent="0.25">
      <c r="A300" s="73">
        <v>591</v>
      </c>
      <c r="B300" s="74" t="s">
        <v>157</v>
      </c>
      <c r="C300" s="79">
        <v>147000</v>
      </c>
    </row>
    <row r="301" spans="1:3" hidden="1" x14ac:dyDescent="0.25">
      <c r="A301" s="7">
        <v>592</v>
      </c>
      <c r="B301" s="8" t="s">
        <v>514</v>
      </c>
      <c r="C301" s="9"/>
    </row>
    <row r="302" spans="1:3" hidden="1" x14ac:dyDescent="0.25">
      <c r="A302" s="7">
        <v>593</v>
      </c>
      <c r="B302" s="8" t="s">
        <v>515</v>
      </c>
      <c r="C302" s="9"/>
    </row>
    <row r="303" spans="1:3" hidden="1" x14ac:dyDescent="0.25">
      <c r="A303" s="7">
        <v>594</v>
      </c>
      <c r="B303" s="8" t="s">
        <v>242</v>
      </c>
      <c r="C303" s="9"/>
    </row>
    <row r="304" spans="1:3" hidden="1" x14ac:dyDescent="0.25">
      <c r="A304" s="7">
        <v>595</v>
      </c>
      <c r="B304" s="8" t="s">
        <v>516</v>
      </c>
      <c r="C304" s="9"/>
    </row>
    <row r="305" spans="1:3" hidden="1" x14ac:dyDescent="0.25">
      <c r="A305" s="7">
        <v>596</v>
      </c>
      <c r="B305" s="8" t="s">
        <v>517</v>
      </c>
      <c r="C305" s="9"/>
    </row>
    <row r="306" spans="1:3" hidden="1" x14ac:dyDescent="0.25">
      <c r="A306" s="7">
        <v>597</v>
      </c>
      <c r="B306" s="8" t="s">
        <v>518</v>
      </c>
      <c r="C306" s="9"/>
    </row>
    <row r="307" spans="1:3" hidden="1" x14ac:dyDescent="0.25">
      <c r="A307" s="7">
        <v>598</v>
      </c>
      <c r="B307" s="8" t="s">
        <v>519</v>
      </c>
      <c r="C307" s="9"/>
    </row>
    <row r="308" spans="1:3" hidden="1" x14ac:dyDescent="0.25">
      <c r="A308" s="7">
        <v>599</v>
      </c>
      <c r="B308" s="8" t="s">
        <v>520</v>
      </c>
      <c r="C308" s="9"/>
    </row>
    <row r="309" spans="1:3" x14ac:dyDescent="0.25">
      <c r="A309" s="75">
        <v>6000</v>
      </c>
      <c r="B309" s="76" t="s">
        <v>521</v>
      </c>
      <c r="C309" s="80">
        <f>+C310+C319+C328</f>
        <v>106697996.08</v>
      </c>
    </row>
    <row r="310" spans="1:3" x14ac:dyDescent="0.25">
      <c r="A310" s="71">
        <v>6100</v>
      </c>
      <c r="B310" s="72" t="s">
        <v>522</v>
      </c>
      <c r="C310" s="78">
        <f>SUM(C311:C318)</f>
        <v>106697996.08</v>
      </c>
    </row>
    <row r="311" spans="1:3" hidden="1" x14ac:dyDescent="0.25">
      <c r="A311" s="7">
        <v>611</v>
      </c>
      <c r="B311" s="8" t="s">
        <v>523</v>
      </c>
      <c r="C311" s="9"/>
    </row>
    <row r="312" spans="1:3" x14ac:dyDescent="0.25">
      <c r="A312" s="73">
        <v>612</v>
      </c>
      <c r="B312" s="74" t="s">
        <v>11</v>
      </c>
      <c r="C312" s="79">
        <v>106697996.08</v>
      </c>
    </row>
    <row r="313" spans="1:3" ht="26.25" hidden="1" x14ac:dyDescent="0.25">
      <c r="A313" s="7">
        <v>613</v>
      </c>
      <c r="B313" s="8" t="s">
        <v>524</v>
      </c>
      <c r="C313" s="9"/>
    </row>
    <row r="314" spans="1:3" hidden="1" x14ac:dyDescent="0.25">
      <c r="A314" s="7">
        <v>614</v>
      </c>
      <c r="B314" s="8" t="s">
        <v>525</v>
      </c>
      <c r="C314" s="9"/>
    </row>
    <row r="315" spans="1:3" hidden="1" x14ac:dyDescent="0.25">
      <c r="A315" s="7">
        <v>615</v>
      </c>
      <c r="B315" s="8" t="s">
        <v>526</v>
      </c>
      <c r="C315" s="9"/>
    </row>
    <row r="316" spans="1:3" hidden="1" x14ac:dyDescent="0.25">
      <c r="A316" s="7">
        <v>616</v>
      </c>
      <c r="B316" s="8" t="s">
        <v>527</v>
      </c>
      <c r="C316" s="9"/>
    </row>
    <row r="317" spans="1:3" hidden="1" x14ac:dyDescent="0.25">
      <c r="A317" s="7">
        <v>617</v>
      </c>
      <c r="B317" s="8" t="s">
        <v>528</v>
      </c>
      <c r="C317" s="9"/>
    </row>
    <row r="318" spans="1:3" hidden="1" x14ac:dyDescent="0.25">
      <c r="A318" s="7">
        <v>619</v>
      </c>
      <c r="B318" s="8" t="s">
        <v>529</v>
      </c>
      <c r="C318" s="9"/>
    </row>
    <row r="319" spans="1:3" hidden="1" x14ac:dyDescent="0.25">
      <c r="A319" s="4">
        <v>6200</v>
      </c>
      <c r="B319" s="5" t="s">
        <v>530</v>
      </c>
      <c r="C319" s="6">
        <f>SUM(C320:C327)</f>
        <v>0</v>
      </c>
    </row>
    <row r="320" spans="1:3" hidden="1" x14ac:dyDescent="0.25">
      <c r="A320" s="7">
        <v>621</v>
      </c>
      <c r="B320" s="8" t="s">
        <v>523</v>
      </c>
      <c r="C320" s="9"/>
    </row>
    <row r="321" spans="1:3" hidden="1" x14ac:dyDescent="0.25">
      <c r="A321" s="7">
        <v>622</v>
      </c>
      <c r="B321" s="8" t="s">
        <v>11</v>
      </c>
      <c r="C321" s="9"/>
    </row>
    <row r="322" spans="1:3" ht="26.25" hidden="1" x14ac:dyDescent="0.25">
      <c r="A322" s="7">
        <v>623</v>
      </c>
      <c r="B322" s="8" t="s">
        <v>524</v>
      </c>
      <c r="C322" s="9"/>
    </row>
    <row r="323" spans="1:3" hidden="1" x14ac:dyDescent="0.25">
      <c r="A323" s="7">
        <v>624</v>
      </c>
      <c r="B323" s="8" t="s">
        <v>525</v>
      </c>
      <c r="C323" s="9"/>
    </row>
    <row r="324" spans="1:3" hidden="1" x14ac:dyDescent="0.25">
      <c r="A324" s="7">
        <v>625</v>
      </c>
      <c r="B324" s="8" t="s">
        <v>526</v>
      </c>
      <c r="C324" s="9"/>
    </row>
    <row r="325" spans="1:3" hidden="1" x14ac:dyDescent="0.25">
      <c r="A325" s="7">
        <v>626</v>
      </c>
      <c r="B325" s="8" t="s">
        <v>527</v>
      </c>
      <c r="C325" s="9"/>
    </row>
    <row r="326" spans="1:3" hidden="1" x14ac:dyDescent="0.25">
      <c r="A326" s="7">
        <v>627</v>
      </c>
      <c r="B326" s="8" t="s">
        <v>528</v>
      </c>
      <c r="C326" s="9"/>
    </row>
    <row r="327" spans="1:3" hidden="1" x14ac:dyDescent="0.25">
      <c r="A327" s="7">
        <v>629</v>
      </c>
      <c r="B327" s="8" t="s">
        <v>529</v>
      </c>
      <c r="C327" s="9"/>
    </row>
    <row r="328" spans="1:3" hidden="1" x14ac:dyDescent="0.25">
      <c r="A328" s="4">
        <v>6300</v>
      </c>
      <c r="B328" s="5" t="s">
        <v>531</v>
      </c>
      <c r="C328" s="6">
        <f>SUM(C329:C330)</f>
        <v>0</v>
      </c>
    </row>
    <row r="329" spans="1:3" ht="26.25" hidden="1" x14ac:dyDescent="0.25">
      <c r="A329" s="7">
        <v>631</v>
      </c>
      <c r="B329" s="8" t="s">
        <v>532</v>
      </c>
      <c r="C329" s="9"/>
    </row>
    <row r="330" spans="1:3" hidden="1" x14ac:dyDescent="0.25">
      <c r="A330" s="7">
        <v>632</v>
      </c>
      <c r="B330" s="8" t="s">
        <v>533</v>
      </c>
      <c r="C330" s="9"/>
    </row>
    <row r="331" spans="1:3" hidden="1" x14ac:dyDescent="0.25">
      <c r="A331" s="10">
        <v>7000</v>
      </c>
      <c r="B331" s="11" t="s">
        <v>534</v>
      </c>
      <c r="C331" s="12">
        <f>+C332+C335+C345+C352+C362+C372+C375</f>
        <v>0</v>
      </c>
    </row>
    <row r="332" spans="1:3" hidden="1" x14ac:dyDescent="0.25">
      <c r="A332" s="4">
        <v>7100</v>
      </c>
      <c r="B332" s="5" t="s">
        <v>535</v>
      </c>
      <c r="C332" s="6">
        <f>SUM(C333:C334)</f>
        <v>0</v>
      </c>
    </row>
    <row r="333" spans="1:3" ht="26.25" hidden="1" x14ac:dyDescent="0.25">
      <c r="A333" s="7">
        <v>711</v>
      </c>
      <c r="B333" s="8" t="s">
        <v>536</v>
      </c>
      <c r="C333" s="9"/>
    </row>
    <row r="334" spans="1:3" ht="26.25" hidden="1" x14ac:dyDescent="0.25">
      <c r="A334" s="7">
        <v>712</v>
      </c>
      <c r="B334" s="8" t="s">
        <v>537</v>
      </c>
      <c r="C334" s="9"/>
    </row>
    <row r="335" spans="1:3" hidden="1" x14ac:dyDescent="0.25">
      <c r="A335" s="4">
        <v>7200</v>
      </c>
      <c r="B335" s="5" t="s">
        <v>538</v>
      </c>
      <c r="C335" s="6">
        <f>SUM(C336:C344)</f>
        <v>0</v>
      </c>
    </row>
    <row r="336" spans="1:3" ht="26.25" hidden="1" x14ac:dyDescent="0.25">
      <c r="A336" s="7">
        <v>721</v>
      </c>
      <c r="B336" s="8" t="s">
        <v>539</v>
      </c>
      <c r="C336" s="9"/>
    </row>
    <row r="337" spans="1:3" ht="26.25" hidden="1" x14ac:dyDescent="0.25">
      <c r="A337" s="7">
        <v>722</v>
      </c>
      <c r="B337" s="8" t="s">
        <v>540</v>
      </c>
      <c r="C337" s="9"/>
    </row>
    <row r="338" spans="1:3" ht="26.25" hidden="1" x14ac:dyDescent="0.25">
      <c r="A338" s="7">
        <v>723</v>
      </c>
      <c r="B338" s="8" t="s">
        <v>541</v>
      </c>
      <c r="C338" s="9"/>
    </row>
    <row r="339" spans="1:3" hidden="1" x14ac:dyDescent="0.25">
      <c r="A339" s="7">
        <v>724</v>
      </c>
      <c r="B339" s="8" t="s">
        <v>542</v>
      </c>
      <c r="C339" s="9"/>
    </row>
    <row r="340" spans="1:3" ht="26.25" hidden="1" x14ac:dyDescent="0.25">
      <c r="A340" s="7">
        <v>725</v>
      </c>
      <c r="B340" s="8" t="s">
        <v>543</v>
      </c>
      <c r="C340" s="9"/>
    </row>
    <row r="341" spans="1:3" hidden="1" x14ac:dyDescent="0.25">
      <c r="A341" s="7">
        <v>726</v>
      </c>
      <c r="B341" s="8" t="s">
        <v>544</v>
      </c>
      <c r="C341" s="9"/>
    </row>
    <row r="342" spans="1:3" hidden="1" x14ac:dyDescent="0.25">
      <c r="A342" s="7">
        <v>727</v>
      </c>
      <c r="B342" s="8" t="s">
        <v>545</v>
      </c>
      <c r="C342" s="9"/>
    </row>
    <row r="343" spans="1:3" hidden="1" x14ac:dyDescent="0.25">
      <c r="A343" s="7">
        <v>728</v>
      </c>
      <c r="B343" s="8" t="s">
        <v>546</v>
      </c>
      <c r="C343" s="9"/>
    </row>
    <row r="344" spans="1:3" hidden="1" x14ac:dyDescent="0.25">
      <c r="A344" s="7">
        <v>729</v>
      </c>
      <c r="B344" s="8" t="s">
        <v>547</v>
      </c>
      <c r="C344" s="9"/>
    </row>
    <row r="345" spans="1:3" hidden="1" x14ac:dyDescent="0.25">
      <c r="A345" s="4">
        <v>7300</v>
      </c>
      <c r="B345" s="5" t="s">
        <v>548</v>
      </c>
      <c r="C345" s="6">
        <f>SUM(C346:C351)</f>
        <v>0</v>
      </c>
    </row>
    <row r="346" spans="1:3" hidden="1" x14ac:dyDescent="0.25">
      <c r="A346" s="7">
        <v>731</v>
      </c>
      <c r="B346" s="8" t="s">
        <v>549</v>
      </c>
      <c r="C346" s="9"/>
    </row>
    <row r="347" spans="1:3" hidden="1" x14ac:dyDescent="0.25">
      <c r="A347" s="7">
        <v>732</v>
      </c>
      <c r="B347" s="8" t="s">
        <v>550</v>
      </c>
      <c r="C347" s="9"/>
    </row>
    <row r="348" spans="1:3" hidden="1" x14ac:dyDescent="0.25">
      <c r="A348" s="7">
        <v>733</v>
      </c>
      <c r="B348" s="8" t="s">
        <v>551</v>
      </c>
      <c r="C348" s="9"/>
    </row>
    <row r="349" spans="1:3" hidden="1" x14ac:dyDescent="0.25">
      <c r="A349" s="7">
        <v>734</v>
      </c>
      <c r="B349" s="8" t="s">
        <v>552</v>
      </c>
      <c r="C349" s="9"/>
    </row>
    <row r="350" spans="1:3" hidden="1" x14ac:dyDescent="0.25">
      <c r="A350" s="7">
        <v>735</v>
      </c>
      <c r="B350" s="8" t="s">
        <v>553</v>
      </c>
      <c r="C350" s="9"/>
    </row>
    <row r="351" spans="1:3" hidden="1" x14ac:dyDescent="0.25">
      <c r="A351" s="7">
        <v>739</v>
      </c>
      <c r="B351" s="8" t="s">
        <v>554</v>
      </c>
      <c r="C351" s="9"/>
    </row>
    <row r="352" spans="1:3" hidden="1" x14ac:dyDescent="0.25">
      <c r="A352" s="4">
        <v>7400</v>
      </c>
      <c r="B352" s="5" t="s">
        <v>555</v>
      </c>
      <c r="C352" s="6">
        <f>SUM(C353:C361)</f>
        <v>0</v>
      </c>
    </row>
    <row r="353" spans="1:3" ht="26.25" hidden="1" x14ac:dyDescent="0.25">
      <c r="A353" s="7">
        <v>741</v>
      </c>
      <c r="B353" s="8" t="s">
        <v>556</v>
      </c>
      <c r="C353" s="9"/>
    </row>
    <row r="354" spans="1:3" ht="26.25" hidden="1" x14ac:dyDescent="0.25">
      <c r="A354" s="7">
        <v>742</v>
      </c>
      <c r="B354" s="8" t="s">
        <v>557</v>
      </c>
      <c r="C354" s="9"/>
    </row>
    <row r="355" spans="1:3" ht="26.25" hidden="1" x14ac:dyDescent="0.25">
      <c r="A355" s="7">
        <v>743</v>
      </c>
      <c r="B355" s="8" t="s">
        <v>558</v>
      </c>
      <c r="C355" s="9"/>
    </row>
    <row r="356" spans="1:3" hidden="1" x14ac:dyDescent="0.25">
      <c r="A356" s="7">
        <v>744</v>
      </c>
      <c r="B356" s="8" t="s">
        <v>559</v>
      </c>
      <c r="C356" s="9"/>
    </row>
    <row r="357" spans="1:3" hidden="1" x14ac:dyDescent="0.25">
      <c r="A357" s="7">
        <v>745</v>
      </c>
      <c r="B357" s="8" t="s">
        <v>560</v>
      </c>
      <c r="C357" s="9"/>
    </row>
    <row r="358" spans="1:3" hidden="1" x14ac:dyDescent="0.25">
      <c r="A358" s="7">
        <v>746</v>
      </c>
      <c r="B358" s="8" t="s">
        <v>561</v>
      </c>
      <c r="C358" s="9"/>
    </row>
    <row r="359" spans="1:3" hidden="1" x14ac:dyDescent="0.25">
      <c r="A359" s="7">
        <v>747</v>
      </c>
      <c r="B359" s="8" t="s">
        <v>562</v>
      </c>
      <c r="C359" s="9"/>
    </row>
    <row r="360" spans="1:3" hidden="1" x14ac:dyDescent="0.25">
      <c r="A360" s="7">
        <v>748</v>
      </c>
      <c r="B360" s="8" t="s">
        <v>563</v>
      </c>
      <c r="C360" s="9"/>
    </row>
    <row r="361" spans="1:3" hidden="1" x14ac:dyDescent="0.25">
      <c r="A361" s="7">
        <v>749</v>
      </c>
      <c r="B361" s="8" t="s">
        <v>564</v>
      </c>
      <c r="C361" s="9"/>
    </row>
    <row r="362" spans="1:3" hidden="1" x14ac:dyDescent="0.25">
      <c r="A362" s="4">
        <v>7500</v>
      </c>
      <c r="B362" s="5" t="s">
        <v>565</v>
      </c>
      <c r="C362" s="6">
        <f>SUM(C363:C371)</f>
        <v>0</v>
      </c>
    </row>
    <row r="363" spans="1:3" hidden="1" x14ac:dyDescent="0.25">
      <c r="A363" s="7">
        <v>751</v>
      </c>
      <c r="B363" s="8" t="s">
        <v>566</v>
      </c>
      <c r="C363" s="9"/>
    </row>
    <row r="364" spans="1:3" hidden="1" x14ac:dyDescent="0.25">
      <c r="A364" s="7">
        <v>752</v>
      </c>
      <c r="B364" s="8" t="s">
        <v>567</v>
      </c>
      <c r="C364" s="9"/>
    </row>
    <row r="365" spans="1:3" hidden="1" x14ac:dyDescent="0.25">
      <c r="A365" s="7">
        <v>753</v>
      </c>
      <c r="B365" s="8" t="s">
        <v>568</v>
      </c>
      <c r="C365" s="9"/>
    </row>
    <row r="366" spans="1:3" hidden="1" x14ac:dyDescent="0.25">
      <c r="A366" s="7">
        <v>754</v>
      </c>
      <c r="B366" s="8" t="s">
        <v>569</v>
      </c>
      <c r="C366" s="9"/>
    </row>
    <row r="367" spans="1:3" hidden="1" x14ac:dyDescent="0.25">
      <c r="A367" s="7">
        <v>755</v>
      </c>
      <c r="B367" s="8" t="s">
        <v>570</v>
      </c>
      <c r="C367" s="9"/>
    </row>
    <row r="368" spans="1:3" hidden="1" x14ac:dyDescent="0.25">
      <c r="A368" s="7">
        <v>756</v>
      </c>
      <c r="B368" s="8" t="s">
        <v>571</v>
      </c>
      <c r="C368" s="9"/>
    </row>
    <row r="369" spans="1:3" hidden="1" x14ac:dyDescent="0.25">
      <c r="A369" s="7">
        <v>757</v>
      </c>
      <c r="B369" s="8" t="s">
        <v>572</v>
      </c>
      <c r="C369" s="9"/>
    </row>
    <row r="370" spans="1:3" hidden="1" x14ac:dyDescent="0.25">
      <c r="A370" s="7">
        <v>758</v>
      </c>
      <c r="B370" s="8" t="s">
        <v>573</v>
      </c>
      <c r="C370" s="9"/>
    </row>
    <row r="371" spans="1:3" hidden="1" x14ac:dyDescent="0.25">
      <c r="A371" s="7">
        <v>759</v>
      </c>
      <c r="B371" s="8" t="s">
        <v>574</v>
      </c>
      <c r="C371" s="9"/>
    </row>
    <row r="372" spans="1:3" hidden="1" x14ac:dyDescent="0.25">
      <c r="A372" s="4">
        <v>7600</v>
      </c>
      <c r="B372" s="5" t="s">
        <v>575</v>
      </c>
      <c r="C372" s="6">
        <f>SUM(C373:C374)</f>
        <v>0</v>
      </c>
    </row>
    <row r="373" spans="1:3" hidden="1" x14ac:dyDescent="0.25">
      <c r="A373" s="7">
        <v>761</v>
      </c>
      <c r="B373" s="8" t="s">
        <v>576</v>
      </c>
      <c r="C373" s="9"/>
    </row>
    <row r="374" spans="1:3" hidden="1" x14ac:dyDescent="0.25">
      <c r="A374" s="7">
        <v>762</v>
      </c>
      <c r="B374" s="8" t="s">
        <v>577</v>
      </c>
      <c r="C374" s="9"/>
    </row>
    <row r="375" spans="1:3" hidden="1" x14ac:dyDescent="0.25">
      <c r="A375" s="4">
        <v>7900</v>
      </c>
      <c r="B375" s="5" t="s">
        <v>578</v>
      </c>
      <c r="C375" s="6">
        <f>SUM(C376:C378)</f>
        <v>0</v>
      </c>
    </row>
    <row r="376" spans="1:3" hidden="1" x14ac:dyDescent="0.25">
      <c r="A376" s="7">
        <v>791</v>
      </c>
      <c r="B376" s="8" t="s">
        <v>579</v>
      </c>
      <c r="C376" s="9"/>
    </row>
    <row r="377" spans="1:3" hidden="1" x14ac:dyDescent="0.25">
      <c r="A377" s="7">
        <v>792</v>
      </c>
      <c r="B377" s="8" t="s">
        <v>580</v>
      </c>
      <c r="C377" s="9"/>
    </row>
    <row r="378" spans="1:3" hidden="1" x14ac:dyDescent="0.25">
      <c r="A378" s="7">
        <v>799</v>
      </c>
      <c r="B378" s="8" t="s">
        <v>581</v>
      </c>
      <c r="C378" s="9"/>
    </row>
    <row r="379" spans="1:3" hidden="1" x14ac:dyDescent="0.25">
      <c r="A379" s="10">
        <v>8000</v>
      </c>
      <c r="B379" s="11" t="s">
        <v>582</v>
      </c>
      <c r="C379" s="12">
        <f>+C380+C385+C389</f>
        <v>0</v>
      </c>
    </row>
    <row r="380" spans="1:3" hidden="1" x14ac:dyDescent="0.25">
      <c r="A380" s="4">
        <v>8100</v>
      </c>
      <c r="B380" s="5" t="s">
        <v>583</v>
      </c>
      <c r="C380" s="13">
        <f>SUM(C381:C384)</f>
        <v>0</v>
      </c>
    </row>
    <row r="381" spans="1:3" hidden="1" x14ac:dyDescent="0.25">
      <c r="A381" s="7">
        <v>811</v>
      </c>
      <c r="B381" s="8" t="s">
        <v>584</v>
      </c>
      <c r="C381" s="14" t="s">
        <v>585</v>
      </c>
    </row>
    <row r="382" spans="1:3" hidden="1" x14ac:dyDescent="0.25">
      <c r="A382" s="7">
        <v>812</v>
      </c>
      <c r="B382" s="8" t="s">
        <v>586</v>
      </c>
      <c r="C382" s="14" t="s">
        <v>585</v>
      </c>
    </row>
    <row r="383" spans="1:3" hidden="1" x14ac:dyDescent="0.25">
      <c r="A383" s="7">
        <v>813</v>
      </c>
      <c r="B383" s="8" t="s">
        <v>587</v>
      </c>
      <c r="C383" s="14" t="s">
        <v>585</v>
      </c>
    </row>
    <row r="384" spans="1:3" hidden="1" x14ac:dyDescent="0.25">
      <c r="A384" s="7">
        <v>815</v>
      </c>
      <c r="B384" s="8" t="s">
        <v>588</v>
      </c>
      <c r="C384" s="14" t="s">
        <v>585</v>
      </c>
    </row>
    <row r="385" spans="1:3" hidden="1" x14ac:dyDescent="0.25">
      <c r="A385" s="4">
        <v>8300</v>
      </c>
      <c r="B385" s="5" t="s">
        <v>589</v>
      </c>
      <c r="C385" s="6">
        <f>SUM(C386:C388)</f>
        <v>0</v>
      </c>
    </row>
    <row r="386" spans="1:3" hidden="1" x14ac:dyDescent="0.25">
      <c r="A386" s="7">
        <v>832</v>
      </c>
      <c r="B386" s="8" t="s">
        <v>590</v>
      </c>
      <c r="C386" s="14" t="s">
        <v>585</v>
      </c>
    </row>
    <row r="387" spans="1:3" hidden="1" x14ac:dyDescent="0.25">
      <c r="A387" s="7">
        <v>833</v>
      </c>
      <c r="B387" s="8" t="s">
        <v>591</v>
      </c>
      <c r="C387" s="14" t="s">
        <v>585</v>
      </c>
    </row>
    <row r="388" spans="1:3" hidden="1" x14ac:dyDescent="0.25">
      <c r="A388" s="7">
        <v>835</v>
      </c>
      <c r="B388" s="8" t="s">
        <v>592</v>
      </c>
      <c r="C388" s="9"/>
    </row>
    <row r="389" spans="1:3" hidden="1" x14ac:dyDescent="0.25">
      <c r="A389" s="4">
        <v>8500</v>
      </c>
      <c r="B389" s="5" t="s">
        <v>593</v>
      </c>
      <c r="C389" s="6">
        <f>SUM(C390:C392)</f>
        <v>0</v>
      </c>
    </row>
    <row r="390" spans="1:3" hidden="1" x14ac:dyDescent="0.25">
      <c r="A390" s="7">
        <v>851</v>
      </c>
      <c r="B390" s="8" t="s">
        <v>594</v>
      </c>
      <c r="C390" s="9"/>
    </row>
    <row r="391" spans="1:3" hidden="1" x14ac:dyDescent="0.25">
      <c r="A391" s="7">
        <v>852</v>
      </c>
      <c r="B391" s="8" t="s">
        <v>595</v>
      </c>
      <c r="C391" s="9"/>
    </row>
    <row r="392" spans="1:3" hidden="1" x14ac:dyDescent="0.25">
      <c r="A392" s="7">
        <v>853</v>
      </c>
      <c r="B392" s="8" t="s">
        <v>596</v>
      </c>
      <c r="C392" s="9"/>
    </row>
    <row r="393" spans="1:3" hidden="1" x14ac:dyDescent="0.25">
      <c r="A393" s="10">
        <v>9000</v>
      </c>
      <c r="B393" s="11" t="s">
        <v>597</v>
      </c>
      <c r="C393" s="12">
        <f>+C394+C398+C402+C404+C406+C408+C411</f>
        <v>0</v>
      </c>
    </row>
    <row r="394" spans="1:3" hidden="1" x14ac:dyDescent="0.25">
      <c r="A394" s="4">
        <v>9100</v>
      </c>
      <c r="B394" s="5" t="s">
        <v>598</v>
      </c>
      <c r="C394" s="6">
        <f>SUM(C395:C397)</f>
        <v>0</v>
      </c>
    </row>
    <row r="395" spans="1:3" hidden="1" x14ac:dyDescent="0.25">
      <c r="A395" s="7">
        <v>911</v>
      </c>
      <c r="B395" s="8" t="s">
        <v>599</v>
      </c>
      <c r="C395" s="9"/>
    </row>
    <row r="396" spans="1:3" hidden="1" x14ac:dyDescent="0.25">
      <c r="A396" s="7">
        <v>912</v>
      </c>
      <c r="B396" s="8" t="s">
        <v>600</v>
      </c>
      <c r="C396" s="9"/>
    </row>
    <row r="397" spans="1:3" hidden="1" x14ac:dyDescent="0.25">
      <c r="A397" s="7">
        <v>913</v>
      </c>
      <c r="B397" s="8" t="s">
        <v>601</v>
      </c>
      <c r="C397" s="9"/>
    </row>
    <row r="398" spans="1:3" hidden="1" x14ac:dyDescent="0.25">
      <c r="A398" s="4">
        <v>9200</v>
      </c>
      <c r="B398" s="5" t="s">
        <v>602</v>
      </c>
      <c r="C398" s="6">
        <f>SUM(C399:C401)</f>
        <v>0</v>
      </c>
    </row>
    <row r="399" spans="1:3" hidden="1" x14ac:dyDescent="0.25">
      <c r="A399" s="7">
        <v>921</v>
      </c>
      <c r="B399" s="8" t="s">
        <v>603</v>
      </c>
      <c r="C399" s="9"/>
    </row>
    <row r="400" spans="1:3" hidden="1" x14ac:dyDescent="0.25">
      <c r="A400" s="7">
        <v>922</v>
      </c>
      <c r="B400" s="8" t="s">
        <v>604</v>
      </c>
      <c r="C400" s="9"/>
    </row>
    <row r="401" spans="1:3" hidden="1" x14ac:dyDescent="0.25">
      <c r="A401" s="7">
        <v>923</v>
      </c>
      <c r="B401" s="8" t="s">
        <v>605</v>
      </c>
      <c r="C401" s="9"/>
    </row>
    <row r="402" spans="1:3" hidden="1" x14ac:dyDescent="0.25">
      <c r="A402" s="4">
        <v>9300</v>
      </c>
      <c r="B402" s="5" t="s">
        <v>606</v>
      </c>
      <c r="C402" s="6">
        <f>+C403</f>
        <v>0</v>
      </c>
    </row>
    <row r="403" spans="1:3" hidden="1" x14ac:dyDescent="0.25">
      <c r="A403" s="7">
        <v>931</v>
      </c>
      <c r="B403" s="8" t="s">
        <v>607</v>
      </c>
      <c r="C403" s="9"/>
    </row>
    <row r="404" spans="1:3" hidden="1" x14ac:dyDescent="0.25">
      <c r="A404" s="4">
        <v>9400</v>
      </c>
      <c r="B404" s="5" t="s">
        <v>608</v>
      </c>
      <c r="C404" s="6">
        <f>+C405</f>
        <v>0</v>
      </c>
    </row>
    <row r="405" spans="1:3" hidden="1" x14ac:dyDescent="0.25">
      <c r="A405" s="7">
        <v>941</v>
      </c>
      <c r="B405" s="8" t="s">
        <v>609</v>
      </c>
      <c r="C405" s="9"/>
    </row>
    <row r="406" spans="1:3" hidden="1" x14ac:dyDescent="0.25">
      <c r="A406" s="4">
        <v>9500</v>
      </c>
      <c r="B406" s="5" t="s">
        <v>610</v>
      </c>
      <c r="C406" s="6">
        <f>+C407</f>
        <v>0</v>
      </c>
    </row>
    <row r="407" spans="1:3" hidden="1" x14ac:dyDescent="0.25">
      <c r="A407" s="7">
        <v>951</v>
      </c>
      <c r="B407" s="8" t="s">
        <v>611</v>
      </c>
      <c r="C407" s="9"/>
    </row>
    <row r="408" spans="1:3" hidden="1" x14ac:dyDescent="0.25">
      <c r="A408" s="4">
        <v>9600</v>
      </c>
      <c r="B408" s="5" t="s">
        <v>612</v>
      </c>
      <c r="C408" s="6">
        <f>SUM(C409:C410)</f>
        <v>0</v>
      </c>
    </row>
    <row r="409" spans="1:3" hidden="1" x14ac:dyDescent="0.25">
      <c r="A409" s="7">
        <v>961</v>
      </c>
      <c r="B409" s="8" t="s">
        <v>613</v>
      </c>
      <c r="C409" s="9"/>
    </row>
    <row r="410" spans="1:3" hidden="1" x14ac:dyDescent="0.25">
      <c r="A410" s="7">
        <v>962</v>
      </c>
      <c r="B410" s="8" t="s">
        <v>614</v>
      </c>
      <c r="C410" s="9"/>
    </row>
    <row r="411" spans="1:3" hidden="1" x14ac:dyDescent="0.25">
      <c r="A411" s="4">
        <v>9900</v>
      </c>
      <c r="B411" s="5" t="s">
        <v>615</v>
      </c>
      <c r="C411" s="6">
        <f>+C412</f>
        <v>0</v>
      </c>
    </row>
    <row r="412" spans="1:3" hidden="1" x14ac:dyDescent="0.25">
      <c r="A412" s="15">
        <v>991</v>
      </c>
      <c r="B412" s="16" t="s">
        <v>616</v>
      </c>
      <c r="C412" s="17"/>
    </row>
    <row r="413" spans="1:3" x14ac:dyDescent="0.25">
      <c r="A413" s="140" t="s">
        <v>617</v>
      </c>
      <c r="B413" s="141"/>
      <c r="C413" s="81">
        <f>+C393+C379+C331+C309+C250+C190+C105+C40+C3</f>
        <v>479341075.00284189</v>
      </c>
    </row>
    <row r="421" spans="1:3" ht="35.25" customHeight="1" x14ac:dyDescent="0.25">
      <c r="A421" s="142" t="s">
        <v>618</v>
      </c>
      <c r="B421" s="142"/>
      <c r="C421" s="142"/>
    </row>
    <row r="422" spans="1:3" x14ac:dyDescent="0.25">
      <c r="A422" s="18" t="s">
        <v>585</v>
      </c>
    </row>
    <row r="423" spans="1:3" ht="46.5" customHeight="1" x14ac:dyDescent="0.25">
      <c r="A423" s="142" t="s">
        <v>619</v>
      </c>
      <c r="B423" s="142"/>
      <c r="C423" s="142"/>
    </row>
  </sheetData>
  <autoFilter ref="A3:C413">
    <filterColumn colId="2">
      <filters>
        <filter val="$479,341,075.00"/>
        <filter val="1,000,000.00"/>
        <filter val="1,002,233.07"/>
        <filter val="1,028,793.93"/>
        <filter val="1,035,450.00"/>
        <filter val="1,056,824.00"/>
        <filter val="1,093,097.14"/>
        <filter val="1,195,126.35"/>
        <filter val="1,245,472.18"/>
        <filter val="1,311,456.73"/>
        <filter val="1,428,608.58"/>
        <filter val="1,432,144.35"/>
        <filter val="1,551,275.63"/>
        <filter val="1,654,190.83"/>
        <filter val="1,851,572.75"/>
        <filter val="1,867,822.23"/>
        <filter val="10,269,575.99"/>
        <filter val="10,566.00"/>
        <filter val="10,710,082.05"/>
        <filter val="104,396.57"/>
        <filter val="104,569.95"/>
        <filter val="106,697,996.08"/>
        <filter val="11,180,017.01"/>
        <filter val="11,280.00"/>
        <filter val="11,548,407.52"/>
        <filter val="113,400.00"/>
        <filter val="123,492,690.09"/>
        <filter val="128,510.00"/>
        <filter val="13,800.00"/>
        <filter val="139,500.00"/>
        <filter val="14,803.49"/>
        <filter val="145,204.76"/>
        <filter val="147,000.00"/>
        <filter val="16,325,034.52"/>
        <filter val="181,490,349.43"/>
        <filter val="2,119,982.67"/>
        <filter val="2,132,500.00"/>
        <filter val="2,190,733.60"/>
        <filter val="2,274,266.10"/>
        <filter val="2,304,500.00"/>
        <filter val="2,310,050.74"/>
        <filter val="2,344,819.16"/>
        <filter val="2,364,176.15"/>
        <filter val="2,402,195.04"/>
        <filter val="2,420.00"/>
        <filter val="2,500,008.00"/>
        <filter val="2,722,200.00"/>
        <filter val="2,790,776.15"/>
        <filter val="2,911,440.39"/>
        <filter val="2,948,265.31"/>
        <filter val="20,000.00"/>
        <filter val="206,242.00"/>
        <filter val="207,237.55"/>
        <filter val="207,281.40"/>
        <filter val="21,679,106.40"/>
        <filter val="211,200.00"/>
        <filter val="22,258.08"/>
        <filter val="224,924.29"/>
        <filter val="237,706.04"/>
        <filter val="24,640.00"/>
        <filter val="24,991.07"/>
        <filter val="241,879.81"/>
        <filter val="242,363.75"/>
        <filter val="25,400.00"/>
        <filter val="257,000.00"/>
        <filter val="264,621.83"/>
        <filter val="27,225.11"/>
        <filter val="284,930.25"/>
        <filter val="289,600.06"/>
        <filter val="297,711.17"/>
        <filter val="3,010,237.76"/>
        <filter val="3,247,187.94"/>
        <filter val="3,346,315.96"/>
        <filter val="3,826,490.90"/>
        <filter val="3,946,740.00"/>
        <filter val="306,000.00"/>
        <filter val="342,841.94"/>
        <filter val="38,761.00"/>
        <filter val="38,876.37"/>
        <filter val="395,739.06"/>
        <filter val="399,800.00"/>
        <filter val="4,267,633.50"/>
        <filter val="4,388,424.62"/>
        <filter val="4,810,058.74"/>
        <filter val="428,420.74"/>
        <filter val="435,091.09"/>
        <filter val="46,218,946.15"/>
        <filter val="470,000.00"/>
        <filter val="498,389.98"/>
        <filter val="5,248,077.01"/>
        <filter val="5,355,521.04"/>
        <filter val="5,894,547.25"/>
        <filter val="5,906,442.42"/>
        <filter val="54,549,940.00"/>
        <filter val="56,641,070.00"/>
        <filter val="575,005.00"/>
        <filter val="684,216.22"/>
        <filter val="757,028.44"/>
        <filter val="767,400.00"/>
        <filter val="769,980.60"/>
        <filter val="8,744,736.40"/>
        <filter val="806,647.00"/>
        <filter val="83,718.00"/>
        <filter val="84,441,699.27"/>
        <filter val="85,851.31"/>
        <filter val="852,140.00"/>
        <filter val="854,206.59"/>
        <filter val="874,200.00"/>
        <filter val="88,297,474.90"/>
        <filter val="899,500.00"/>
        <filter val="9,763.51"/>
        <filter val="900,000.00"/>
        <filter val="928,890.28"/>
        <filter val="956,400.00"/>
        <filter val="970,833.19"/>
      </filters>
    </filterColumn>
  </autoFilter>
  <mergeCells count="5">
    <mergeCell ref="A1:C1"/>
    <mergeCell ref="A2:B2"/>
    <mergeCell ref="A413:B413"/>
    <mergeCell ref="A421:C421"/>
    <mergeCell ref="A423:C423"/>
  </mergeCells>
  <printOptions horizontalCentered="1"/>
  <pageMargins left="0.70866141732283472" right="0.70866141732283472" top="0.55118110236220474" bottom="0.55118110236220474" header="0.31496062992125984" footer="0.31496062992125984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C144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C142"/>
    </sheetView>
  </sheetViews>
  <sheetFormatPr baseColWidth="10" defaultColWidth="11.42578125" defaultRowHeight="15" x14ac:dyDescent="0.25"/>
  <cols>
    <col min="1" max="1" width="24.85546875" customWidth="1"/>
    <col min="2" max="2" width="45.7109375" bestFit="1" customWidth="1"/>
    <col min="3" max="3" width="19.7109375" style="1" bestFit="1" customWidth="1"/>
  </cols>
  <sheetData>
    <row r="1" spans="1:3" ht="32.25" customHeight="1" x14ac:dyDescent="0.25">
      <c r="A1" s="137" t="s">
        <v>0</v>
      </c>
      <c r="B1" s="137"/>
      <c r="C1" s="137"/>
    </row>
    <row r="2" spans="1:3" ht="52.5" hidden="1" customHeight="1" x14ac:dyDescent="0.25">
      <c r="A2" s="142" t="s">
        <v>620</v>
      </c>
      <c r="B2" s="142"/>
      <c r="C2" s="142"/>
    </row>
    <row r="3" spans="1:3" ht="30" customHeight="1" x14ac:dyDescent="0.25">
      <c r="A3" s="144" t="s">
        <v>621</v>
      </c>
      <c r="B3" s="144"/>
      <c r="C3" s="144"/>
    </row>
    <row r="4" spans="1:3" x14ac:dyDescent="0.25">
      <c r="A4" s="82" t="s">
        <v>585</v>
      </c>
      <c r="B4" s="60"/>
      <c r="C4" s="61"/>
    </row>
    <row r="5" spans="1:3" ht="24" x14ac:dyDescent="0.25">
      <c r="A5" s="145" t="s">
        <v>622</v>
      </c>
      <c r="B5" s="146"/>
      <c r="C5" s="83" t="s">
        <v>256</v>
      </c>
    </row>
    <row r="6" spans="1:3" hidden="1" x14ac:dyDescent="0.25">
      <c r="A6" s="21">
        <v>1</v>
      </c>
      <c r="B6" s="22" t="s">
        <v>623</v>
      </c>
      <c r="C6" s="23"/>
    </row>
    <row r="7" spans="1:3" hidden="1" x14ac:dyDescent="0.25">
      <c r="A7" s="4" t="s">
        <v>624</v>
      </c>
      <c r="B7" s="5" t="s">
        <v>625</v>
      </c>
      <c r="C7" s="24"/>
    </row>
    <row r="8" spans="1:3" hidden="1" x14ac:dyDescent="0.25">
      <c r="A8" s="7" t="s">
        <v>626</v>
      </c>
      <c r="B8" s="8" t="s">
        <v>627</v>
      </c>
      <c r="C8" s="9"/>
    </row>
    <row r="9" spans="1:3" hidden="1" x14ac:dyDescent="0.25">
      <c r="A9" s="7" t="s">
        <v>628</v>
      </c>
      <c r="B9" s="8" t="s">
        <v>629</v>
      </c>
      <c r="C9" s="9"/>
    </row>
    <row r="10" spans="1:3" hidden="1" x14ac:dyDescent="0.25">
      <c r="A10" s="4" t="s">
        <v>630</v>
      </c>
      <c r="B10" s="5" t="s">
        <v>631</v>
      </c>
      <c r="C10" s="24"/>
    </row>
    <row r="11" spans="1:3" hidden="1" x14ac:dyDescent="0.25">
      <c r="A11" s="7" t="s">
        <v>632</v>
      </c>
      <c r="B11" s="8" t="s">
        <v>633</v>
      </c>
      <c r="C11" s="9"/>
    </row>
    <row r="12" spans="1:3" hidden="1" x14ac:dyDescent="0.25">
      <c r="A12" s="7" t="s">
        <v>634</v>
      </c>
      <c r="B12" s="8" t="s">
        <v>635</v>
      </c>
      <c r="C12" s="9"/>
    </row>
    <row r="13" spans="1:3" hidden="1" x14ac:dyDescent="0.25">
      <c r="A13" s="7" t="s">
        <v>636</v>
      </c>
      <c r="B13" s="8" t="s">
        <v>637</v>
      </c>
      <c r="C13" s="9"/>
    </row>
    <row r="14" spans="1:3" hidden="1" x14ac:dyDescent="0.25">
      <c r="A14" s="7" t="s">
        <v>638</v>
      </c>
      <c r="B14" s="8" t="s">
        <v>639</v>
      </c>
      <c r="C14" s="9"/>
    </row>
    <row r="15" spans="1:3" hidden="1" x14ac:dyDescent="0.25">
      <c r="A15" s="4" t="s">
        <v>640</v>
      </c>
      <c r="B15" s="5" t="s">
        <v>641</v>
      </c>
      <c r="C15" s="24"/>
    </row>
    <row r="16" spans="1:3" hidden="1" x14ac:dyDescent="0.25">
      <c r="A16" s="7" t="s">
        <v>642</v>
      </c>
      <c r="B16" s="8" t="s">
        <v>643</v>
      </c>
      <c r="C16" s="9"/>
    </row>
    <row r="17" spans="1:3" hidden="1" x14ac:dyDescent="0.25">
      <c r="A17" s="7" t="s">
        <v>644</v>
      </c>
      <c r="B17" s="8" t="s">
        <v>645</v>
      </c>
      <c r="C17" s="9"/>
    </row>
    <row r="18" spans="1:3" hidden="1" x14ac:dyDescent="0.25">
      <c r="A18" s="7" t="s">
        <v>646</v>
      </c>
      <c r="B18" s="8" t="s">
        <v>647</v>
      </c>
      <c r="C18" s="9"/>
    </row>
    <row r="19" spans="1:3" hidden="1" x14ac:dyDescent="0.25">
      <c r="A19" s="7" t="s">
        <v>648</v>
      </c>
      <c r="B19" s="8" t="s">
        <v>649</v>
      </c>
      <c r="C19" s="9"/>
    </row>
    <row r="20" spans="1:3" hidden="1" x14ac:dyDescent="0.25">
      <c r="A20" s="7" t="s">
        <v>650</v>
      </c>
      <c r="B20" s="8" t="s">
        <v>651</v>
      </c>
      <c r="C20" s="9"/>
    </row>
    <row r="21" spans="1:3" hidden="1" x14ac:dyDescent="0.25">
      <c r="A21" s="7" t="s">
        <v>652</v>
      </c>
      <c r="B21" s="8" t="s">
        <v>653</v>
      </c>
      <c r="C21" s="9"/>
    </row>
    <row r="22" spans="1:3" hidden="1" x14ac:dyDescent="0.25">
      <c r="A22" s="7" t="s">
        <v>654</v>
      </c>
      <c r="B22" s="8" t="s">
        <v>655</v>
      </c>
      <c r="C22" s="9"/>
    </row>
    <row r="23" spans="1:3" hidden="1" x14ac:dyDescent="0.25">
      <c r="A23" s="7" t="s">
        <v>656</v>
      </c>
      <c r="B23" s="8" t="s">
        <v>657</v>
      </c>
      <c r="C23" s="9"/>
    </row>
    <row r="24" spans="1:3" hidden="1" x14ac:dyDescent="0.25">
      <c r="A24" s="7" t="s">
        <v>658</v>
      </c>
      <c r="B24" s="8" t="s">
        <v>659</v>
      </c>
      <c r="C24" s="9"/>
    </row>
    <row r="25" spans="1:3" hidden="1" x14ac:dyDescent="0.25">
      <c r="A25" s="4" t="s">
        <v>660</v>
      </c>
      <c r="B25" s="5" t="s">
        <v>661</v>
      </c>
      <c r="C25" s="24"/>
    </row>
    <row r="26" spans="1:3" hidden="1" x14ac:dyDescent="0.25">
      <c r="A26" s="7" t="s">
        <v>662</v>
      </c>
      <c r="B26" s="8" t="s">
        <v>663</v>
      </c>
      <c r="C26" s="9"/>
    </row>
    <row r="27" spans="1:3" hidden="1" x14ac:dyDescent="0.25">
      <c r="A27" s="4" t="s">
        <v>664</v>
      </c>
      <c r="B27" s="5" t="s">
        <v>665</v>
      </c>
      <c r="C27" s="24"/>
    </row>
    <row r="28" spans="1:3" hidden="1" x14ac:dyDescent="0.25">
      <c r="A28" s="7" t="s">
        <v>666</v>
      </c>
      <c r="B28" s="8" t="s">
        <v>667</v>
      </c>
      <c r="C28" s="9"/>
    </row>
    <row r="29" spans="1:3" hidden="1" x14ac:dyDescent="0.25">
      <c r="A29" s="7" t="s">
        <v>668</v>
      </c>
      <c r="B29" s="8" t="s">
        <v>669</v>
      </c>
      <c r="C29" s="9"/>
    </row>
    <row r="30" spans="1:3" ht="26.25" hidden="1" x14ac:dyDescent="0.25">
      <c r="A30" s="4" t="s">
        <v>670</v>
      </c>
      <c r="B30" s="5" t="s">
        <v>671</v>
      </c>
      <c r="C30" s="24"/>
    </row>
    <row r="31" spans="1:3" hidden="1" x14ac:dyDescent="0.25">
      <c r="A31" s="7" t="s">
        <v>672</v>
      </c>
      <c r="B31" s="8" t="s">
        <v>673</v>
      </c>
      <c r="C31" s="9"/>
    </row>
    <row r="32" spans="1:3" hidden="1" x14ac:dyDescent="0.25">
      <c r="A32" s="7" t="s">
        <v>674</v>
      </c>
      <c r="B32" s="8" t="s">
        <v>675</v>
      </c>
      <c r="C32" s="9"/>
    </row>
    <row r="33" spans="1:3" hidden="1" x14ac:dyDescent="0.25">
      <c r="A33" s="7" t="s">
        <v>676</v>
      </c>
      <c r="B33" s="8" t="s">
        <v>677</v>
      </c>
      <c r="C33" s="9"/>
    </row>
    <row r="34" spans="1:3" hidden="1" x14ac:dyDescent="0.25">
      <c r="A34" s="7" t="s">
        <v>678</v>
      </c>
      <c r="B34" s="8" t="s">
        <v>679</v>
      </c>
      <c r="C34" s="9"/>
    </row>
    <row r="35" spans="1:3" hidden="1" x14ac:dyDescent="0.25">
      <c r="A35" s="4" t="s">
        <v>680</v>
      </c>
      <c r="B35" s="5" t="s">
        <v>403</v>
      </c>
      <c r="C35" s="24"/>
    </row>
    <row r="36" spans="1:3" ht="26.25" hidden="1" x14ac:dyDescent="0.25">
      <c r="A36" s="7" t="s">
        <v>681</v>
      </c>
      <c r="B36" s="8" t="s">
        <v>682</v>
      </c>
      <c r="C36" s="9"/>
    </row>
    <row r="37" spans="1:3" hidden="1" x14ac:dyDescent="0.25">
      <c r="A37" s="7" t="s">
        <v>683</v>
      </c>
      <c r="B37" s="8" t="s">
        <v>684</v>
      </c>
      <c r="C37" s="9"/>
    </row>
    <row r="38" spans="1:3" hidden="1" x14ac:dyDescent="0.25">
      <c r="A38" s="7" t="s">
        <v>685</v>
      </c>
      <c r="B38" s="8" t="s">
        <v>686</v>
      </c>
      <c r="C38" s="9"/>
    </row>
    <row r="39" spans="1:3" hidden="1" x14ac:dyDescent="0.25">
      <c r="A39" s="7" t="s">
        <v>687</v>
      </c>
      <c r="B39" s="8" t="s">
        <v>688</v>
      </c>
      <c r="C39" s="9"/>
    </row>
    <row r="40" spans="1:3" hidden="1" x14ac:dyDescent="0.25">
      <c r="A40" s="7" t="s">
        <v>689</v>
      </c>
      <c r="B40" s="8" t="s">
        <v>659</v>
      </c>
      <c r="C40" s="9"/>
    </row>
    <row r="41" spans="1:3" hidden="1" x14ac:dyDescent="0.25">
      <c r="A41" s="21">
        <v>2</v>
      </c>
      <c r="B41" s="22" t="s">
        <v>690</v>
      </c>
      <c r="C41" s="23"/>
    </row>
    <row r="42" spans="1:3" hidden="1" x14ac:dyDescent="0.25">
      <c r="A42" s="4" t="s">
        <v>691</v>
      </c>
      <c r="B42" s="5" t="s">
        <v>692</v>
      </c>
      <c r="C42" s="24"/>
    </row>
    <row r="43" spans="1:3" hidden="1" x14ac:dyDescent="0.25">
      <c r="A43" s="7" t="s">
        <v>693</v>
      </c>
      <c r="B43" s="8" t="s">
        <v>694</v>
      </c>
      <c r="C43" s="9"/>
    </row>
    <row r="44" spans="1:3" hidden="1" x14ac:dyDescent="0.25">
      <c r="A44" s="7" t="s">
        <v>695</v>
      </c>
      <c r="B44" s="8" t="s">
        <v>696</v>
      </c>
      <c r="C44" s="9"/>
    </row>
    <row r="45" spans="1:3" ht="26.25" hidden="1" x14ac:dyDescent="0.25">
      <c r="A45" s="7" t="s">
        <v>697</v>
      </c>
      <c r="B45" s="8" t="s">
        <v>698</v>
      </c>
      <c r="C45" s="9"/>
    </row>
    <row r="46" spans="1:3" hidden="1" x14ac:dyDescent="0.25">
      <c r="A46" s="7" t="s">
        <v>699</v>
      </c>
      <c r="B46" s="8" t="s">
        <v>700</v>
      </c>
      <c r="C46" s="9"/>
    </row>
    <row r="47" spans="1:3" hidden="1" x14ac:dyDescent="0.25">
      <c r="A47" s="7" t="s">
        <v>701</v>
      </c>
      <c r="B47" s="8" t="s">
        <v>702</v>
      </c>
      <c r="C47" s="9"/>
    </row>
    <row r="48" spans="1:3" hidden="1" x14ac:dyDescent="0.25">
      <c r="A48" s="7" t="s">
        <v>703</v>
      </c>
      <c r="B48" s="8" t="s">
        <v>704</v>
      </c>
      <c r="C48" s="9"/>
    </row>
    <row r="49" spans="1:3" hidden="1" x14ac:dyDescent="0.25">
      <c r="A49" s="4" t="s">
        <v>705</v>
      </c>
      <c r="B49" s="5" t="s">
        <v>706</v>
      </c>
      <c r="C49" s="24"/>
    </row>
    <row r="50" spans="1:3" hidden="1" x14ac:dyDescent="0.25">
      <c r="A50" s="7" t="s">
        <v>707</v>
      </c>
      <c r="B50" s="8" t="s">
        <v>708</v>
      </c>
      <c r="C50" s="9"/>
    </row>
    <row r="51" spans="1:3" hidden="1" x14ac:dyDescent="0.25">
      <c r="A51" s="7" t="s">
        <v>709</v>
      </c>
      <c r="B51" s="8" t="s">
        <v>710</v>
      </c>
      <c r="C51" s="9"/>
    </row>
    <row r="52" spans="1:3" x14ac:dyDescent="0.25">
      <c r="A52" s="73" t="s">
        <v>711</v>
      </c>
      <c r="B52" s="74" t="s">
        <v>712</v>
      </c>
      <c r="C52" s="84">
        <f>482506730-3165655</f>
        <v>479341075</v>
      </c>
    </row>
    <row r="53" spans="1:3" hidden="1" x14ac:dyDescent="0.25">
      <c r="A53" s="7" t="s">
        <v>713</v>
      </c>
      <c r="B53" s="8" t="s">
        <v>714</v>
      </c>
      <c r="C53" s="9"/>
    </row>
    <row r="54" spans="1:3" hidden="1" x14ac:dyDescent="0.25">
      <c r="A54" s="7" t="s">
        <v>715</v>
      </c>
      <c r="B54" s="8" t="s">
        <v>716</v>
      </c>
      <c r="C54" s="9"/>
    </row>
    <row r="55" spans="1:3" hidden="1" x14ac:dyDescent="0.25">
      <c r="A55" s="7" t="s">
        <v>717</v>
      </c>
      <c r="B55" s="8" t="s">
        <v>718</v>
      </c>
      <c r="C55" s="9"/>
    </row>
    <row r="56" spans="1:3" hidden="1" x14ac:dyDescent="0.25">
      <c r="A56" s="7" t="s">
        <v>719</v>
      </c>
      <c r="B56" s="8" t="s">
        <v>720</v>
      </c>
      <c r="C56" s="9"/>
    </row>
    <row r="57" spans="1:3" hidden="1" x14ac:dyDescent="0.25">
      <c r="A57" s="4" t="s">
        <v>721</v>
      </c>
      <c r="B57" s="5" t="s">
        <v>722</v>
      </c>
      <c r="C57" s="24"/>
    </row>
    <row r="58" spans="1:3" hidden="1" x14ac:dyDescent="0.25">
      <c r="A58" s="7" t="s">
        <v>723</v>
      </c>
      <c r="B58" s="8" t="s">
        <v>724</v>
      </c>
      <c r="C58" s="9"/>
    </row>
    <row r="59" spans="1:3" hidden="1" x14ac:dyDescent="0.25">
      <c r="A59" s="7" t="s">
        <v>725</v>
      </c>
      <c r="B59" s="8" t="s">
        <v>726</v>
      </c>
      <c r="C59" s="9"/>
    </row>
    <row r="60" spans="1:3" hidden="1" x14ac:dyDescent="0.25">
      <c r="A60" s="7" t="s">
        <v>727</v>
      </c>
      <c r="B60" s="8" t="s">
        <v>728</v>
      </c>
      <c r="C60" s="9"/>
    </row>
    <row r="61" spans="1:3" hidden="1" x14ac:dyDescent="0.25">
      <c r="A61" s="7" t="s">
        <v>729</v>
      </c>
      <c r="B61" s="8" t="s">
        <v>730</v>
      </c>
      <c r="C61" s="9"/>
    </row>
    <row r="62" spans="1:3" hidden="1" x14ac:dyDescent="0.25">
      <c r="A62" s="7" t="s">
        <v>731</v>
      </c>
      <c r="B62" s="8" t="s">
        <v>732</v>
      </c>
      <c r="C62" s="9"/>
    </row>
    <row r="63" spans="1:3" ht="26.25" hidden="1" x14ac:dyDescent="0.25">
      <c r="A63" s="4" t="s">
        <v>733</v>
      </c>
      <c r="B63" s="5" t="s">
        <v>734</v>
      </c>
      <c r="C63" s="24"/>
    </row>
    <row r="64" spans="1:3" hidden="1" x14ac:dyDescent="0.25">
      <c r="A64" s="7" t="s">
        <v>735</v>
      </c>
      <c r="B64" s="8" t="s">
        <v>736</v>
      </c>
      <c r="C64" s="9"/>
    </row>
    <row r="65" spans="1:3" hidden="1" x14ac:dyDescent="0.25">
      <c r="A65" s="7" t="s">
        <v>737</v>
      </c>
      <c r="B65" s="8" t="s">
        <v>738</v>
      </c>
      <c r="C65" s="9"/>
    </row>
    <row r="66" spans="1:3" hidden="1" x14ac:dyDescent="0.25">
      <c r="A66" s="7" t="s">
        <v>739</v>
      </c>
      <c r="B66" s="8" t="s">
        <v>740</v>
      </c>
      <c r="C66" s="9"/>
    </row>
    <row r="67" spans="1:3" ht="26.25" hidden="1" x14ac:dyDescent="0.25">
      <c r="A67" s="7" t="s">
        <v>741</v>
      </c>
      <c r="B67" s="8" t="s">
        <v>742</v>
      </c>
      <c r="C67" s="9"/>
    </row>
    <row r="68" spans="1:3" hidden="1" x14ac:dyDescent="0.25">
      <c r="A68" s="4" t="s">
        <v>743</v>
      </c>
      <c r="B68" s="5" t="s">
        <v>744</v>
      </c>
      <c r="C68" s="24"/>
    </row>
    <row r="69" spans="1:3" hidden="1" x14ac:dyDescent="0.25">
      <c r="A69" s="7" t="s">
        <v>745</v>
      </c>
      <c r="B69" s="8" t="s">
        <v>746</v>
      </c>
      <c r="C69" s="9"/>
    </row>
    <row r="70" spans="1:3" hidden="1" x14ac:dyDescent="0.25">
      <c r="A70" s="7" t="s">
        <v>747</v>
      </c>
      <c r="B70" s="8" t="s">
        <v>748</v>
      </c>
      <c r="C70" s="9"/>
    </row>
    <row r="71" spans="1:3" hidden="1" x14ac:dyDescent="0.25">
      <c r="A71" s="7" t="s">
        <v>749</v>
      </c>
      <c r="B71" s="8" t="s">
        <v>750</v>
      </c>
      <c r="C71" s="9"/>
    </row>
    <row r="72" spans="1:3" hidden="1" x14ac:dyDescent="0.25">
      <c r="A72" s="7" t="s">
        <v>751</v>
      </c>
      <c r="B72" s="8" t="s">
        <v>752</v>
      </c>
      <c r="C72" s="9"/>
    </row>
    <row r="73" spans="1:3" hidden="1" x14ac:dyDescent="0.25">
      <c r="A73" s="7" t="s">
        <v>753</v>
      </c>
      <c r="B73" s="8" t="s">
        <v>754</v>
      </c>
      <c r="C73" s="9"/>
    </row>
    <row r="74" spans="1:3" hidden="1" x14ac:dyDescent="0.25">
      <c r="A74" s="7" t="s">
        <v>755</v>
      </c>
      <c r="B74" s="8" t="s">
        <v>756</v>
      </c>
      <c r="C74" s="9"/>
    </row>
    <row r="75" spans="1:3" hidden="1" x14ac:dyDescent="0.25">
      <c r="A75" s="4" t="s">
        <v>757</v>
      </c>
      <c r="B75" s="5" t="s">
        <v>758</v>
      </c>
      <c r="C75" s="24"/>
    </row>
    <row r="76" spans="1:3" hidden="1" x14ac:dyDescent="0.25">
      <c r="A76" s="7" t="s">
        <v>759</v>
      </c>
      <c r="B76" s="8" t="s">
        <v>760</v>
      </c>
      <c r="C76" s="9"/>
    </row>
    <row r="77" spans="1:3" hidden="1" x14ac:dyDescent="0.25">
      <c r="A77" s="7" t="s">
        <v>761</v>
      </c>
      <c r="B77" s="8" t="s">
        <v>762</v>
      </c>
      <c r="C77" s="9"/>
    </row>
    <row r="78" spans="1:3" hidden="1" x14ac:dyDescent="0.25">
      <c r="A78" s="7" t="s">
        <v>763</v>
      </c>
      <c r="B78" s="8" t="s">
        <v>764</v>
      </c>
      <c r="C78" s="9"/>
    </row>
    <row r="79" spans="1:3" hidden="1" x14ac:dyDescent="0.25">
      <c r="A79" s="7" t="s">
        <v>765</v>
      </c>
      <c r="B79" s="8" t="s">
        <v>766</v>
      </c>
      <c r="C79" s="9"/>
    </row>
    <row r="80" spans="1:3" hidden="1" x14ac:dyDescent="0.25">
      <c r="A80" s="7" t="s">
        <v>767</v>
      </c>
      <c r="B80" s="8" t="s">
        <v>768</v>
      </c>
      <c r="C80" s="9"/>
    </row>
    <row r="81" spans="1:3" hidden="1" x14ac:dyDescent="0.25">
      <c r="A81" s="7" t="s">
        <v>769</v>
      </c>
      <c r="B81" s="8" t="s">
        <v>770</v>
      </c>
      <c r="C81" s="9"/>
    </row>
    <row r="82" spans="1:3" hidden="1" x14ac:dyDescent="0.25">
      <c r="A82" s="7" t="s">
        <v>771</v>
      </c>
      <c r="B82" s="8" t="s">
        <v>772</v>
      </c>
      <c r="C82" s="9"/>
    </row>
    <row r="83" spans="1:3" hidden="1" x14ac:dyDescent="0.25">
      <c r="A83" s="7" t="s">
        <v>773</v>
      </c>
      <c r="B83" s="8" t="s">
        <v>774</v>
      </c>
      <c r="C83" s="9"/>
    </row>
    <row r="84" spans="1:3" hidden="1" x14ac:dyDescent="0.25">
      <c r="A84" s="7" t="s">
        <v>775</v>
      </c>
      <c r="B84" s="8" t="s">
        <v>776</v>
      </c>
      <c r="C84" s="9"/>
    </row>
    <row r="85" spans="1:3" hidden="1" x14ac:dyDescent="0.25">
      <c r="A85" s="4" t="s">
        <v>777</v>
      </c>
      <c r="B85" s="5" t="s">
        <v>778</v>
      </c>
      <c r="C85" s="24"/>
    </row>
    <row r="86" spans="1:3" hidden="1" x14ac:dyDescent="0.25">
      <c r="A86" s="7" t="s">
        <v>779</v>
      </c>
      <c r="B86" s="8" t="s">
        <v>780</v>
      </c>
      <c r="C86" s="9"/>
    </row>
    <row r="87" spans="1:3" hidden="1" x14ac:dyDescent="0.25">
      <c r="A87" s="21">
        <v>3</v>
      </c>
      <c r="B87" s="22" t="s">
        <v>781</v>
      </c>
      <c r="C87" s="23"/>
    </row>
    <row r="88" spans="1:3" ht="26.25" hidden="1" x14ac:dyDescent="0.25">
      <c r="A88" s="4" t="s">
        <v>782</v>
      </c>
      <c r="B88" s="5" t="s">
        <v>783</v>
      </c>
      <c r="C88" s="24"/>
    </row>
    <row r="89" spans="1:3" hidden="1" x14ac:dyDescent="0.25">
      <c r="A89" s="7" t="s">
        <v>784</v>
      </c>
      <c r="B89" s="8" t="s">
        <v>785</v>
      </c>
      <c r="C89" s="9"/>
    </row>
    <row r="90" spans="1:3" hidden="1" x14ac:dyDescent="0.25">
      <c r="A90" s="7" t="s">
        <v>786</v>
      </c>
      <c r="B90" s="8" t="s">
        <v>787</v>
      </c>
      <c r="C90" s="9"/>
    </row>
    <row r="91" spans="1:3" ht="26.25" hidden="1" x14ac:dyDescent="0.25">
      <c r="A91" s="4" t="s">
        <v>788</v>
      </c>
      <c r="B91" s="5" t="s">
        <v>789</v>
      </c>
      <c r="C91" s="24"/>
    </row>
    <row r="92" spans="1:3" hidden="1" x14ac:dyDescent="0.25">
      <c r="A92" s="7" t="s">
        <v>790</v>
      </c>
      <c r="B92" s="8" t="s">
        <v>791</v>
      </c>
      <c r="C92" s="9"/>
    </row>
    <row r="93" spans="1:3" hidden="1" x14ac:dyDescent="0.25">
      <c r="A93" s="7" t="s">
        <v>792</v>
      </c>
      <c r="B93" s="8" t="s">
        <v>793</v>
      </c>
      <c r="C93" s="9"/>
    </row>
    <row r="94" spans="1:3" hidden="1" x14ac:dyDescent="0.25">
      <c r="A94" s="7" t="s">
        <v>794</v>
      </c>
      <c r="B94" s="8" t="s">
        <v>795</v>
      </c>
      <c r="C94" s="9"/>
    </row>
    <row r="95" spans="1:3" hidden="1" x14ac:dyDescent="0.25">
      <c r="A95" s="7" t="s">
        <v>796</v>
      </c>
      <c r="B95" s="8" t="s">
        <v>797</v>
      </c>
      <c r="C95" s="9"/>
    </row>
    <row r="96" spans="1:3" hidden="1" x14ac:dyDescent="0.25">
      <c r="A96" s="7" t="s">
        <v>798</v>
      </c>
      <c r="B96" s="8" t="s">
        <v>799</v>
      </c>
      <c r="C96" s="9"/>
    </row>
    <row r="97" spans="1:3" hidden="1" x14ac:dyDescent="0.25">
      <c r="A97" s="7" t="s">
        <v>800</v>
      </c>
      <c r="B97" s="8" t="s">
        <v>801</v>
      </c>
      <c r="C97" s="9"/>
    </row>
    <row r="98" spans="1:3" hidden="1" x14ac:dyDescent="0.25">
      <c r="A98" s="4" t="s">
        <v>802</v>
      </c>
      <c r="B98" s="5" t="s">
        <v>803</v>
      </c>
      <c r="C98" s="24"/>
    </row>
    <row r="99" spans="1:3" hidden="1" x14ac:dyDescent="0.25">
      <c r="A99" s="7" t="s">
        <v>804</v>
      </c>
      <c r="B99" s="8" t="s">
        <v>805</v>
      </c>
      <c r="C99" s="9"/>
    </row>
    <row r="100" spans="1:3" hidden="1" x14ac:dyDescent="0.25">
      <c r="A100" s="7" t="s">
        <v>806</v>
      </c>
      <c r="B100" s="8" t="s">
        <v>807</v>
      </c>
      <c r="C100" s="9"/>
    </row>
    <row r="101" spans="1:3" hidden="1" x14ac:dyDescent="0.25">
      <c r="A101" s="7" t="s">
        <v>808</v>
      </c>
      <c r="B101" s="8" t="s">
        <v>809</v>
      </c>
      <c r="C101" s="9"/>
    </row>
    <row r="102" spans="1:3" hidden="1" x14ac:dyDescent="0.25">
      <c r="A102" s="7" t="s">
        <v>810</v>
      </c>
      <c r="B102" s="8" t="s">
        <v>811</v>
      </c>
      <c r="C102" s="9"/>
    </row>
    <row r="103" spans="1:3" hidden="1" x14ac:dyDescent="0.25">
      <c r="A103" s="7" t="s">
        <v>812</v>
      </c>
      <c r="B103" s="8" t="s">
        <v>813</v>
      </c>
      <c r="C103" s="9"/>
    </row>
    <row r="104" spans="1:3" hidden="1" x14ac:dyDescent="0.25">
      <c r="A104" s="7" t="s">
        <v>814</v>
      </c>
      <c r="B104" s="8" t="s">
        <v>815</v>
      </c>
      <c r="C104" s="9"/>
    </row>
    <row r="105" spans="1:3" hidden="1" x14ac:dyDescent="0.25">
      <c r="A105" s="4" t="s">
        <v>816</v>
      </c>
      <c r="B105" s="5" t="s">
        <v>817</v>
      </c>
      <c r="C105" s="24"/>
    </row>
    <row r="106" spans="1:3" ht="26.25" hidden="1" x14ac:dyDescent="0.25">
      <c r="A106" s="7" t="s">
        <v>818</v>
      </c>
      <c r="B106" s="8" t="s">
        <v>819</v>
      </c>
      <c r="C106" s="9"/>
    </row>
    <row r="107" spans="1:3" hidden="1" x14ac:dyDescent="0.25">
      <c r="A107" s="7" t="s">
        <v>820</v>
      </c>
      <c r="B107" s="8" t="s">
        <v>821</v>
      </c>
      <c r="C107" s="9"/>
    </row>
    <row r="108" spans="1:3" hidden="1" x14ac:dyDescent="0.25">
      <c r="A108" s="7" t="s">
        <v>822</v>
      </c>
      <c r="B108" s="8" t="s">
        <v>823</v>
      </c>
      <c r="C108" s="9"/>
    </row>
    <row r="109" spans="1:3" hidden="1" x14ac:dyDescent="0.25">
      <c r="A109" s="4" t="s">
        <v>824</v>
      </c>
      <c r="B109" s="5" t="s">
        <v>825</v>
      </c>
      <c r="C109" s="24"/>
    </row>
    <row r="110" spans="1:3" hidden="1" x14ac:dyDescent="0.25">
      <c r="A110" s="7" t="s">
        <v>826</v>
      </c>
      <c r="B110" s="8" t="s">
        <v>827</v>
      </c>
      <c r="C110" s="9"/>
    </row>
    <row r="111" spans="1:3" hidden="1" x14ac:dyDescent="0.25">
      <c r="A111" s="7" t="s">
        <v>828</v>
      </c>
      <c r="B111" s="8" t="s">
        <v>829</v>
      </c>
      <c r="C111" s="9"/>
    </row>
    <row r="112" spans="1:3" hidden="1" x14ac:dyDescent="0.25">
      <c r="A112" s="7" t="s">
        <v>830</v>
      </c>
      <c r="B112" s="8" t="s">
        <v>831</v>
      </c>
      <c r="C112" s="9"/>
    </row>
    <row r="113" spans="1:3" hidden="1" x14ac:dyDescent="0.25">
      <c r="A113" s="7" t="s">
        <v>832</v>
      </c>
      <c r="B113" s="8" t="s">
        <v>833</v>
      </c>
      <c r="C113" s="9"/>
    </row>
    <row r="114" spans="1:3" ht="26.25" hidden="1" x14ac:dyDescent="0.25">
      <c r="A114" s="7" t="s">
        <v>834</v>
      </c>
      <c r="B114" s="8" t="s">
        <v>835</v>
      </c>
      <c r="C114" s="9"/>
    </row>
    <row r="115" spans="1:3" hidden="1" x14ac:dyDescent="0.25">
      <c r="A115" s="7" t="s">
        <v>836</v>
      </c>
      <c r="B115" s="8" t="s">
        <v>837</v>
      </c>
      <c r="C115" s="9"/>
    </row>
    <row r="116" spans="1:3" hidden="1" x14ac:dyDescent="0.25">
      <c r="A116" s="4" t="s">
        <v>838</v>
      </c>
      <c r="B116" s="5" t="s">
        <v>839</v>
      </c>
      <c r="C116" s="24"/>
    </row>
    <row r="117" spans="1:3" hidden="1" x14ac:dyDescent="0.25">
      <c r="A117" s="7" t="s">
        <v>840</v>
      </c>
      <c r="B117" s="8" t="s">
        <v>841</v>
      </c>
      <c r="C117" s="9"/>
    </row>
    <row r="118" spans="1:3" hidden="1" x14ac:dyDescent="0.25">
      <c r="A118" s="4" t="s">
        <v>842</v>
      </c>
      <c r="B118" s="5" t="s">
        <v>843</v>
      </c>
      <c r="C118" s="24"/>
    </row>
    <row r="119" spans="1:3" hidden="1" x14ac:dyDescent="0.25">
      <c r="A119" s="7" t="s">
        <v>844</v>
      </c>
      <c r="B119" s="8" t="s">
        <v>845</v>
      </c>
      <c r="C119" s="9"/>
    </row>
    <row r="120" spans="1:3" hidden="1" x14ac:dyDescent="0.25">
      <c r="A120" s="7" t="s">
        <v>846</v>
      </c>
      <c r="B120" s="8" t="s">
        <v>847</v>
      </c>
      <c r="C120" s="9"/>
    </row>
    <row r="121" spans="1:3" hidden="1" x14ac:dyDescent="0.25">
      <c r="A121" s="4" t="s">
        <v>848</v>
      </c>
      <c r="B121" s="5" t="s">
        <v>849</v>
      </c>
      <c r="C121" s="24"/>
    </row>
    <row r="122" spans="1:3" hidden="1" x14ac:dyDescent="0.25">
      <c r="A122" s="7" t="s">
        <v>850</v>
      </c>
      <c r="B122" s="8" t="s">
        <v>851</v>
      </c>
      <c r="C122" s="9"/>
    </row>
    <row r="123" spans="1:3" hidden="1" x14ac:dyDescent="0.25">
      <c r="A123" s="7" t="s">
        <v>852</v>
      </c>
      <c r="B123" s="8" t="s">
        <v>853</v>
      </c>
      <c r="C123" s="9"/>
    </row>
    <row r="124" spans="1:3" hidden="1" x14ac:dyDescent="0.25">
      <c r="A124" s="7" t="s">
        <v>854</v>
      </c>
      <c r="B124" s="8" t="s">
        <v>855</v>
      </c>
      <c r="C124" s="9"/>
    </row>
    <row r="125" spans="1:3" hidden="1" x14ac:dyDescent="0.25">
      <c r="A125" s="7" t="s">
        <v>856</v>
      </c>
      <c r="B125" s="8" t="s">
        <v>857</v>
      </c>
      <c r="C125" s="9"/>
    </row>
    <row r="126" spans="1:3" ht="26.25" hidden="1" x14ac:dyDescent="0.25">
      <c r="A126" s="4" t="s">
        <v>858</v>
      </c>
      <c r="B126" s="5" t="s">
        <v>859</v>
      </c>
      <c r="C126" s="24"/>
    </row>
    <row r="127" spans="1:3" hidden="1" x14ac:dyDescent="0.25">
      <c r="A127" s="7" t="s">
        <v>860</v>
      </c>
      <c r="B127" s="8" t="s">
        <v>861</v>
      </c>
      <c r="C127" s="9"/>
    </row>
    <row r="128" spans="1:3" hidden="1" x14ac:dyDescent="0.25">
      <c r="A128" s="7" t="s">
        <v>862</v>
      </c>
      <c r="B128" s="8" t="s">
        <v>863</v>
      </c>
      <c r="C128" s="9"/>
    </row>
    <row r="129" spans="1:3" hidden="1" x14ac:dyDescent="0.25">
      <c r="A129" s="7" t="s">
        <v>864</v>
      </c>
      <c r="B129" s="8" t="s">
        <v>865</v>
      </c>
      <c r="C129" s="9"/>
    </row>
    <row r="130" spans="1:3" ht="26.25" hidden="1" x14ac:dyDescent="0.25">
      <c r="A130" s="21">
        <v>4</v>
      </c>
      <c r="B130" s="22" t="s">
        <v>866</v>
      </c>
      <c r="C130" s="23"/>
    </row>
    <row r="131" spans="1:3" ht="26.25" hidden="1" x14ac:dyDescent="0.25">
      <c r="A131" s="4" t="s">
        <v>867</v>
      </c>
      <c r="B131" s="5" t="s">
        <v>868</v>
      </c>
      <c r="C131" s="24"/>
    </row>
    <row r="132" spans="1:3" hidden="1" x14ac:dyDescent="0.25">
      <c r="A132" s="7" t="s">
        <v>869</v>
      </c>
      <c r="B132" s="8" t="s">
        <v>870</v>
      </c>
      <c r="C132" s="9"/>
    </row>
    <row r="133" spans="1:3" ht="39" hidden="1" x14ac:dyDescent="0.25">
      <c r="A133" s="4" t="s">
        <v>871</v>
      </c>
      <c r="B133" s="5" t="s">
        <v>872</v>
      </c>
      <c r="C133" s="25" t="s">
        <v>585</v>
      </c>
    </row>
    <row r="134" spans="1:3" ht="26.25" hidden="1" x14ac:dyDescent="0.25">
      <c r="A134" s="7" t="s">
        <v>873</v>
      </c>
      <c r="B134" s="8" t="s">
        <v>874</v>
      </c>
      <c r="C134" s="14" t="s">
        <v>585</v>
      </c>
    </row>
    <row r="135" spans="1:3" hidden="1" x14ac:dyDescent="0.25">
      <c r="A135" s="4" t="s">
        <v>875</v>
      </c>
      <c r="B135" s="5" t="s">
        <v>876</v>
      </c>
      <c r="C135" s="24"/>
    </row>
    <row r="136" spans="1:3" hidden="1" x14ac:dyDescent="0.25">
      <c r="A136" s="7" t="s">
        <v>877</v>
      </c>
      <c r="B136" s="8" t="s">
        <v>878</v>
      </c>
      <c r="C136" s="9"/>
    </row>
    <row r="137" spans="1:3" hidden="1" x14ac:dyDescent="0.25">
      <c r="A137" s="7" t="s">
        <v>879</v>
      </c>
      <c r="B137" s="8" t="s">
        <v>880</v>
      </c>
      <c r="C137" s="9"/>
    </row>
    <row r="138" spans="1:3" hidden="1" x14ac:dyDescent="0.25">
      <c r="A138" s="7" t="s">
        <v>881</v>
      </c>
      <c r="B138" s="8" t="s">
        <v>882</v>
      </c>
      <c r="C138" s="9"/>
    </row>
    <row r="139" spans="1:3" ht="26.25" hidden="1" x14ac:dyDescent="0.25">
      <c r="A139" s="7" t="s">
        <v>883</v>
      </c>
      <c r="B139" s="8" t="s">
        <v>884</v>
      </c>
      <c r="C139" s="9"/>
    </row>
    <row r="140" spans="1:3" ht="26.25" hidden="1" x14ac:dyDescent="0.25">
      <c r="A140" s="4" t="s">
        <v>885</v>
      </c>
      <c r="B140" s="5" t="s">
        <v>886</v>
      </c>
      <c r="C140" s="24"/>
    </row>
    <row r="141" spans="1:3" hidden="1" x14ac:dyDescent="0.25">
      <c r="A141" s="7" t="s">
        <v>887</v>
      </c>
      <c r="B141" s="8" t="s">
        <v>888</v>
      </c>
      <c r="C141" s="9"/>
    </row>
    <row r="142" spans="1:3" ht="15" customHeight="1" x14ac:dyDescent="0.25">
      <c r="A142" s="147" t="s">
        <v>617</v>
      </c>
      <c r="B142" s="148"/>
      <c r="C142" s="85">
        <f>SUM(C52:C141)</f>
        <v>479341075</v>
      </c>
    </row>
    <row r="143" spans="1:3" x14ac:dyDescent="0.25">
      <c r="A143" s="19"/>
      <c r="B143" s="19"/>
      <c r="C143" s="20"/>
    </row>
    <row r="144" spans="1:3" ht="48" customHeight="1" x14ac:dyDescent="0.25">
      <c r="A144" s="143"/>
      <c r="B144" s="143"/>
      <c r="C144" s="143"/>
    </row>
  </sheetData>
  <autoFilter ref="A5:C142">
    <filterColumn colId="0" showButton="0"/>
    <filterColumn colId="2">
      <filters>
        <filter val="$479,341,075.00"/>
      </filters>
    </filterColumn>
  </autoFilter>
  <mergeCells count="6">
    <mergeCell ref="A144:C144"/>
    <mergeCell ref="A1:C1"/>
    <mergeCell ref="A2:C2"/>
    <mergeCell ref="A3:C3"/>
    <mergeCell ref="A5:B5"/>
    <mergeCell ref="A142:B142"/>
  </mergeCells>
  <printOptions horizontalCentered="1"/>
  <pageMargins left="0.70866141732283472" right="0.70866141732283472" top="0.55118110236220474" bottom="0.55118110236220474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2"/>
  <sheetViews>
    <sheetView workbookViewId="0">
      <selection sqref="A1:J10"/>
    </sheetView>
  </sheetViews>
  <sheetFormatPr baseColWidth="10" defaultColWidth="11.42578125" defaultRowHeight="15" x14ac:dyDescent="0.25"/>
  <cols>
    <col min="1" max="1" width="45.7109375" bestFit="1" customWidth="1"/>
    <col min="2" max="2" width="19.85546875" bestFit="1" customWidth="1"/>
    <col min="3" max="3" width="16.85546875" bestFit="1" customWidth="1"/>
    <col min="4" max="4" width="19.85546875" bestFit="1" customWidth="1"/>
    <col min="5" max="5" width="16.85546875" bestFit="1" customWidth="1"/>
    <col min="6" max="6" width="19.85546875" bestFit="1" customWidth="1"/>
    <col min="7" max="7" width="16.85546875" bestFit="1" customWidth="1"/>
    <col min="8" max="8" width="19.85546875" bestFit="1" customWidth="1"/>
    <col min="9" max="9" width="16.85546875" bestFit="1" customWidth="1"/>
    <col min="10" max="10" width="15.85546875" bestFit="1" customWidth="1"/>
  </cols>
  <sheetData>
    <row r="1" spans="1:10" ht="31.5" customHeight="1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30" customHeight="1" x14ac:dyDescent="0.25">
      <c r="A2" s="150" t="s">
        <v>889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0" x14ac:dyDescent="0.25">
      <c r="A3" s="151" t="s">
        <v>890</v>
      </c>
      <c r="B3" s="152" t="s">
        <v>891</v>
      </c>
      <c r="C3" s="153"/>
      <c r="D3" s="152" t="s">
        <v>892</v>
      </c>
      <c r="E3" s="153"/>
      <c r="F3" s="152" t="s">
        <v>893</v>
      </c>
      <c r="G3" s="153"/>
      <c r="H3" s="152" t="s">
        <v>659</v>
      </c>
      <c r="I3" s="153"/>
      <c r="J3" s="86" t="s">
        <v>894</v>
      </c>
    </row>
    <row r="4" spans="1:10" x14ac:dyDescent="0.25">
      <c r="A4" s="151"/>
      <c r="B4" s="154"/>
      <c r="C4" s="151"/>
      <c r="D4" s="154"/>
      <c r="E4" s="151"/>
      <c r="F4" s="154"/>
      <c r="G4" s="151"/>
      <c r="H4" s="154"/>
      <c r="I4" s="151"/>
      <c r="J4" s="86" t="s">
        <v>895</v>
      </c>
    </row>
    <row r="5" spans="1:10" x14ac:dyDescent="0.25">
      <c r="A5" s="151"/>
      <c r="B5" s="155"/>
      <c r="C5" s="156"/>
      <c r="D5" s="155"/>
      <c r="E5" s="156"/>
      <c r="F5" s="155"/>
      <c r="G5" s="156"/>
      <c r="H5" s="155"/>
      <c r="I5" s="156"/>
      <c r="J5" s="86" t="s">
        <v>896</v>
      </c>
    </row>
    <row r="6" spans="1:10" x14ac:dyDescent="0.25">
      <c r="A6" s="151"/>
      <c r="B6" s="87" t="s">
        <v>897</v>
      </c>
      <c r="C6" s="87" t="s">
        <v>898</v>
      </c>
      <c r="D6" s="87" t="s">
        <v>897</v>
      </c>
      <c r="E6" s="87" t="s">
        <v>898</v>
      </c>
      <c r="F6" s="87" t="s">
        <v>897</v>
      </c>
      <c r="G6" s="87" t="s">
        <v>898</v>
      </c>
      <c r="H6" s="87" t="s">
        <v>897</v>
      </c>
      <c r="I6" s="87" t="s">
        <v>898</v>
      </c>
      <c r="J6" s="86"/>
    </row>
    <row r="7" spans="1:10" x14ac:dyDescent="0.25">
      <c r="A7" s="88" t="s">
        <v>899</v>
      </c>
      <c r="B7" s="88" t="s">
        <v>900</v>
      </c>
      <c r="C7" s="88" t="s">
        <v>901</v>
      </c>
      <c r="D7" s="88" t="s">
        <v>902</v>
      </c>
      <c r="E7" s="88" t="s">
        <v>903</v>
      </c>
      <c r="F7" s="88" t="s">
        <v>904</v>
      </c>
      <c r="G7" s="88" t="s">
        <v>905</v>
      </c>
      <c r="H7" s="88" t="s">
        <v>906</v>
      </c>
      <c r="I7" s="88" t="s">
        <v>907</v>
      </c>
      <c r="J7" s="86"/>
    </row>
    <row r="8" spans="1:10" ht="32.25" customHeight="1" x14ac:dyDescent="0.25">
      <c r="A8" s="89" t="s">
        <v>908</v>
      </c>
      <c r="B8" s="89" t="s">
        <v>585</v>
      </c>
      <c r="C8" s="90">
        <v>0</v>
      </c>
      <c r="D8" s="89" t="s">
        <v>585</v>
      </c>
      <c r="E8" s="90">
        <v>0</v>
      </c>
      <c r="F8" s="89" t="s">
        <v>585</v>
      </c>
      <c r="G8" s="90">
        <v>0</v>
      </c>
      <c r="H8" s="91" t="s">
        <v>909</v>
      </c>
      <c r="I8" s="92">
        <v>106697996.08</v>
      </c>
      <c r="J8" s="93">
        <f>+C8+E8+G8+I8</f>
        <v>106697996.08</v>
      </c>
    </row>
    <row r="9" spans="1:10" x14ac:dyDescent="0.25">
      <c r="A9" s="89" t="s">
        <v>585</v>
      </c>
      <c r="B9" s="89" t="s">
        <v>585</v>
      </c>
      <c r="C9" s="89" t="s">
        <v>585</v>
      </c>
      <c r="D9" s="89" t="s">
        <v>585</v>
      </c>
      <c r="E9" s="89" t="s">
        <v>585</v>
      </c>
      <c r="F9" s="89" t="s">
        <v>585</v>
      </c>
      <c r="G9" s="89" t="s">
        <v>585</v>
      </c>
      <c r="H9" s="89" t="s">
        <v>585</v>
      </c>
      <c r="I9" s="89" t="s">
        <v>585</v>
      </c>
      <c r="J9" s="89" t="s">
        <v>585</v>
      </c>
    </row>
    <row r="10" spans="1:10" x14ac:dyDescent="0.25">
      <c r="A10" s="88" t="s">
        <v>895</v>
      </c>
      <c r="B10" s="88" t="s">
        <v>585</v>
      </c>
      <c r="C10" s="88" t="s">
        <v>585</v>
      </c>
      <c r="D10" s="88" t="s">
        <v>585</v>
      </c>
      <c r="E10" s="88" t="s">
        <v>585</v>
      </c>
      <c r="F10" s="88" t="s">
        <v>585</v>
      </c>
      <c r="G10" s="88" t="s">
        <v>585</v>
      </c>
      <c r="H10" s="88" t="s">
        <v>585</v>
      </c>
      <c r="I10" s="88" t="s">
        <v>585</v>
      </c>
      <c r="J10" s="86" t="s">
        <v>585</v>
      </c>
    </row>
    <row r="11" spans="1:10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</row>
    <row r="12" spans="1:10" x14ac:dyDescent="0.25">
      <c r="A12" s="149"/>
      <c r="B12" s="149"/>
      <c r="C12" s="149"/>
      <c r="D12" s="149"/>
      <c r="E12" s="149"/>
      <c r="F12" s="149"/>
      <c r="G12" s="149"/>
      <c r="H12" s="149"/>
      <c r="I12" s="149"/>
      <c r="J12" s="149"/>
    </row>
  </sheetData>
  <mergeCells count="8">
    <mergeCell ref="A12:J12"/>
    <mergeCell ref="A1:J1"/>
    <mergeCell ref="A2:J2"/>
    <mergeCell ref="A3:A6"/>
    <mergeCell ref="B3:C5"/>
    <mergeCell ref="D3:E5"/>
    <mergeCell ref="F3:G5"/>
    <mergeCell ref="H3:I5"/>
  </mergeCells>
  <pageMargins left="0.70866141732283472" right="0.70866141732283472" top="0.74803149606299213" bottom="0.74803149606299213" header="0.31496062992125984" footer="0.31496062992125984"/>
  <pageSetup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22"/>
  <sheetViews>
    <sheetView workbookViewId="0">
      <selection sqref="A1:D22"/>
    </sheetView>
  </sheetViews>
  <sheetFormatPr baseColWidth="10" defaultColWidth="11.42578125" defaultRowHeight="15" x14ac:dyDescent="0.25"/>
  <cols>
    <col min="1" max="1" width="68.5703125" customWidth="1"/>
    <col min="2" max="2" width="19.7109375" style="1" bestFit="1" customWidth="1"/>
    <col min="3" max="3" width="13.140625" style="1" bestFit="1" customWidth="1"/>
    <col min="4" max="4" width="11.5703125" bestFit="1" customWidth="1"/>
  </cols>
  <sheetData>
    <row r="1" spans="1:4" ht="30.75" customHeight="1" x14ac:dyDescent="0.25">
      <c r="A1" s="137" t="s">
        <v>0</v>
      </c>
      <c r="B1" s="137"/>
      <c r="C1" s="97"/>
      <c r="D1" s="67"/>
    </row>
    <row r="2" spans="1:4" ht="39" hidden="1" customHeight="1" x14ac:dyDescent="0.25">
      <c r="A2" s="157" t="s">
        <v>1095</v>
      </c>
      <c r="B2" s="157"/>
      <c r="C2" s="97"/>
      <c r="D2" s="67"/>
    </row>
    <row r="3" spans="1:4" ht="24" x14ac:dyDescent="0.25">
      <c r="A3" s="94" t="s">
        <v>910</v>
      </c>
      <c r="B3" s="95" t="s">
        <v>256</v>
      </c>
      <c r="C3" s="97"/>
      <c r="D3" s="67"/>
    </row>
    <row r="4" spans="1:4" x14ac:dyDescent="0.25">
      <c r="A4" s="26" t="s">
        <v>911</v>
      </c>
      <c r="B4" s="96">
        <v>10536</v>
      </c>
      <c r="C4" s="97"/>
      <c r="D4" s="67"/>
    </row>
    <row r="5" spans="1:4" x14ac:dyDescent="0.25">
      <c r="A5" s="26" t="s">
        <v>912</v>
      </c>
      <c r="B5" s="96">
        <v>34208.400000000001</v>
      </c>
      <c r="C5" s="97"/>
      <c r="D5" s="67"/>
    </row>
    <row r="6" spans="1:4" x14ac:dyDescent="0.25">
      <c r="A6" s="26" t="s">
        <v>913</v>
      </c>
      <c r="B6" s="96">
        <v>14562.84</v>
      </c>
      <c r="C6" s="97"/>
      <c r="D6" s="67"/>
    </row>
    <row r="7" spans="1:4" x14ac:dyDescent="0.25">
      <c r="A7" s="26" t="s">
        <v>914</v>
      </c>
      <c r="B7" s="96">
        <v>35449.599999999999</v>
      </c>
      <c r="C7" s="97"/>
      <c r="D7" s="67"/>
    </row>
    <row r="8" spans="1:4" x14ac:dyDescent="0.25">
      <c r="A8" s="26" t="s">
        <v>915</v>
      </c>
      <c r="B8" s="96">
        <v>57750</v>
      </c>
      <c r="C8" s="97"/>
      <c r="D8" s="67"/>
    </row>
    <row r="9" spans="1:4" x14ac:dyDescent="0.25">
      <c r="A9" s="26" t="s">
        <v>916</v>
      </c>
      <c r="B9" s="96">
        <v>32126.75</v>
      </c>
      <c r="C9" s="97"/>
      <c r="D9" s="67"/>
    </row>
    <row r="10" spans="1:4" x14ac:dyDescent="0.25">
      <c r="A10" s="26" t="s">
        <v>917</v>
      </c>
      <c r="B10" s="96">
        <v>437664.48</v>
      </c>
      <c r="C10" s="97"/>
      <c r="D10" s="67"/>
    </row>
    <row r="11" spans="1:4" x14ac:dyDescent="0.25">
      <c r="A11" s="26" t="s">
        <v>918</v>
      </c>
      <c r="B11" s="96">
        <v>172978.28</v>
      </c>
      <c r="C11" s="97"/>
      <c r="D11" s="98"/>
    </row>
    <row r="12" spans="1:4" x14ac:dyDescent="0.25">
      <c r="A12" s="26" t="s">
        <v>919</v>
      </c>
      <c r="B12" s="96">
        <v>126708.75</v>
      </c>
      <c r="C12" s="97"/>
      <c r="D12" s="67"/>
    </row>
    <row r="13" spans="1:4" x14ac:dyDescent="0.25">
      <c r="A13" s="26" t="s">
        <v>920</v>
      </c>
      <c r="B13" s="96">
        <v>69260.36</v>
      </c>
      <c r="C13" s="97"/>
      <c r="D13" s="67"/>
    </row>
    <row r="14" spans="1:4" x14ac:dyDescent="0.25">
      <c r="A14" s="26" t="s">
        <v>921</v>
      </c>
      <c r="B14" s="96">
        <v>12000</v>
      </c>
      <c r="C14" s="97"/>
      <c r="D14" s="67"/>
    </row>
    <row r="15" spans="1:4" x14ac:dyDescent="0.25">
      <c r="A15" s="26" t="s">
        <v>922</v>
      </c>
      <c r="B15" s="96">
        <v>10356</v>
      </c>
      <c r="C15" s="97"/>
      <c r="D15" s="67"/>
    </row>
    <row r="16" spans="1:4" x14ac:dyDescent="0.25">
      <c r="A16" s="26" t="s">
        <v>923</v>
      </c>
      <c r="B16" s="96">
        <v>33154.5</v>
      </c>
      <c r="C16" s="97"/>
      <c r="D16" s="67"/>
    </row>
    <row r="17" spans="1:4" x14ac:dyDescent="0.25">
      <c r="A17" s="26" t="s">
        <v>924</v>
      </c>
      <c r="B17" s="96">
        <v>98589.96</v>
      </c>
      <c r="C17" s="97"/>
      <c r="D17" s="67"/>
    </row>
    <row r="18" spans="1:4" x14ac:dyDescent="0.25">
      <c r="A18" s="26" t="s">
        <v>925</v>
      </c>
      <c r="B18" s="96">
        <v>367500</v>
      </c>
      <c r="C18" s="97"/>
      <c r="D18" s="67"/>
    </row>
    <row r="19" spans="1:4" x14ac:dyDescent="0.25">
      <c r="A19" s="26" t="s">
        <v>926</v>
      </c>
      <c r="B19" s="96">
        <v>200000</v>
      </c>
      <c r="C19" s="97"/>
      <c r="D19" s="67"/>
    </row>
    <row r="20" spans="1:4" x14ac:dyDescent="0.25">
      <c r="A20" s="26" t="s">
        <v>927</v>
      </c>
      <c r="B20" s="96">
        <v>5400</v>
      </c>
      <c r="C20" s="97"/>
      <c r="D20" s="67"/>
    </row>
    <row r="21" spans="1:4" x14ac:dyDescent="0.25">
      <c r="A21" s="94" t="s">
        <v>895</v>
      </c>
      <c r="B21" s="95">
        <f>SUM(B4:B20)</f>
        <v>1718245.92</v>
      </c>
      <c r="C21" s="97"/>
      <c r="D21" s="67"/>
    </row>
    <row r="22" spans="1:4" x14ac:dyDescent="0.25">
      <c r="A22" s="82" t="s">
        <v>585</v>
      </c>
      <c r="B22" s="61"/>
      <c r="C22" s="97"/>
      <c r="D22" s="67"/>
    </row>
  </sheetData>
  <mergeCells count="2">
    <mergeCell ref="A1:B1"/>
    <mergeCell ref="A2:B2"/>
  </mergeCells>
  <printOptions horizontalCentered="1"/>
  <pageMargins left="0.23622047244094488" right="0.23622047244094488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98"/>
  <sheetViews>
    <sheetView zoomScaleNormal="100" workbookViewId="0">
      <pane ySplit="3" topLeftCell="A168" activePane="bottomLeft" state="frozen"/>
      <selection pane="bottomLeft" sqref="A1:F197"/>
    </sheetView>
  </sheetViews>
  <sheetFormatPr baseColWidth="10" defaultColWidth="11.42578125" defaultRowHeight="15" x14ac:dyDescent="0.25"/>
  <cols>
    <col min="1" max="1" width="45.7109375" bestFit="1" customWidth="1"/>
    <col min="2" max="2" width="29" bestFit="1" customWidth="1"/>
    <col min="3" max="3" width="8.7109375" customWidth="1"/>
    <col min="4" max="4" width="11.5703125" bestFit="1" customWidth="1"/>
    <col min="5" max="5" width="14.5703125" customWidth="1"/>
    <col min="6" max="6" width="11.5703125" bestFit="1" customWidth="1"/>
  </cols>
  <sheetData>
    <row r="1" spans="1:6" x14ac:dyDescent="0.25">
      <c r="A1" s="137" t="s">
        <v>0</v>
      </c>
      <c r="B1" s="137"/>
      <c r="C1" s="137"/>
      <c r="D1" s="137"/>
      <c r="E1" s="137"/>
      <c r="F1" s="137"/>
    </row>
    <row r="2" spans="1:6" ht="35.25" hidden="1" customHeight="1" x14ac:dyDescent="0.25">
      <c r="A2" s="161" t="s">
        <v>1096</v>
      </c>
      <c r="B2" s="161"/>
      <c r="C2" s="161"/>
      <c r="D2" s="161"/>
      <c r="E2" s="161"/>
      <c r="F2" s="161"/>
    </row>
    <row r="3" spans="1:6" x14ac:dyDescent="0.25">
      <c r="A3" s="162" t="s">
        <v>928</v>
      </c>
      <c r="B3" s="162"/>
      <c r="C3" s="162"/>
      <c r="D3" s="162"/>
      <c r="E3" s="162"/>
      <c r="F3" s="162"/>
    </row>
    <row r="4" spans="1:6" ht="24" x14ac:dyDescent="0.25">
      <c r="A4" s="94" t="s">
        <v>929</v>
      </c>
      <c r="B4" s="94" t="s">
        <v>930</v>
      </c>
      <c r="C4" s="94" t="s">
        <v>931</v>
      </c>
      <c r="D4" s="94" t="s">
        <v>932</v>
      </c>
      <c r="E4" s="94" t="s">
        <v>933</v>
      </c>
      <c r="F4" s="94" t="s">
        <v>934</v>
      </c>
    </row>
    <row r="5" spans="1:6" x14ac:dyDescent="0.25">
      <c r="A5" s="158" t="s">
        <v>935</v>
      </c>
      <c r="B5" s="99" t="s">
        <v>936</v>
      </c>
      <c r="C5" s="99">
        <v>2</v>
      </c>
      <c r="D5" s="99">
        <v>2</v>
      </c>
      <c r="E5" s="99">
        <v>0</v>
      </c>
      <c r="F5" s="99" t="s">
        <v>585</v>
      </c>
    </row>
    <row r="6" spans="1:6" x14ac:dyDescent="0.25">
      <c r="A6" s="159"/>
      <c r="B6" s="99" t="s">
        <v>937</v>
      </c>
      <c r="C6" s="99">
        <v>1</v>
      </c>
      <c r="D6" s="99">
        <v>1</v>
      </c>
      <c r="E6" s="99">
        <v>0</v>
      </c>
      <c r="F6" s="99"/>
    </row>
    <row r="7" spans="1:6" ht="24" x14ac:dyDescent="0.25">
      <c r="A7" s="160"/>
      <c r="B7" s="99" t="s">
        <v>938</v>
      </c>
      <c r="C7" s="99">
        <v>6</v>
      </c>
      <c r="D7" s="99">
        <v>6</v>
      </c>
      <c r="E7" s="99">
        <v>0</v>
      </c>
      <c r="F7" s="99"/>
    </row>
    <row r="8" spans="1:6" x14ac:dyDescent="0.25">
      <c r="A8" s="94" t="s">
        <v>939</v>
      </c>
      <c r="B8" s="94" t="s">
        <v>940</v>
      </c>
      <c r="C8" s="94">
        <v>9</v>
      </c>
      <c r="D8" s="94">
        <v>9</v>
      </c>
      <c r="E8" s="94">
        <v>0</v>
      </c>
      <c r="F8" s="94" t="s">
        <v>585</v>
      </c>
    </row>
    <row r="9" spans="1:6" x14ac:dyDescent="0.25">
      <c r="A9" s="158" t="s">
        <v>101</v>
      </c>
      <c r="B9" s="99" t="s">
        <v>941</v>
      </c>
      <c r="C9" s="99">
        <v>3</v>
      </c>
      <c r="D9" s="99">
        <v>3</v>
      </c>
      <c r="E9" s="99">
        <v>0</v>
      </c>
      <c r="F9" s="99" t="s">
        <v>585</v>
      </c>
    </row>
    <row r="10" spans="1:6" x14ac:dyDescent="0.25">
      <c r="A10" s="160"/>
      <c r="B10" s="99" t="s">
        <v>942</v>
      </c>
      <c r="C10" s="99">
        <v>1</v>
      </c>
      <c r="D10" s="99">
        <v>1</v>
      </c>
      <c r="E10" s="99">
        <v>0</v>
      </c>
      <c r="F10" s="99" t="s">
        <v>585</v>
      </c>
    </row>
    <row r="11" spans="1:6" x14ac:dyDescent="0.25">
      <c r="A11" s="94" t="s">
        <v>939</v>
      </c>
      <c r="B11" s="94"/>
      <c r="C11" s="94">
        <v>4</v>
      </c>
      <c r="D11" s="94">
        <v>4</v>
      </c>
      <c r="E11" s="94">
        <v>0</v>
      </c>
      <c r="F11" s="94" t="s">
        <v>585</v>
      </c>
    </row>
    <row r="12" spans="1:6" ht="24" x14ac:dyDescent="0.25">
      <c r="A12" s="158" t="s">
        <v>943</v>
      </c>
      <c r="B12" s="99" t="s">
        <v>944</v>
      </c>
      <c r="C12" s="99">
        <v>3</v>
      </c>
      <c r="D12" s="99">
        <v>3</v>
      </c>
      <c r="E12" s="99">
        <v>0</v>
      </c>
      <c r="F12" s="99" t="s">
        <v>585</v>
      </c>
    </row>
    <row r="13" spans="1:6" x14ac:dyDescent="0.25">
      <c r="A13" s="160"/>
      <c r="B13" s="99" t="s">
        <v>945</v>
      </c>
      <c r="C13" s="99">
        <v>1</v>
      </c>
      <c r="D13" s="99">
        <v>1</v>
      </c>
      <c r="E13" s="99">
        <v>0</v>
      </c>
      <c r="F13" s="99" t="s">
        <v>585</v>
      </c>
    </row>
    <row r="14" spans="1:6" x14ac:dyDescent="0.25">
      <c r="A14" s="94" t="s">
        <v>939</v>
      </c>
      <c r="B14" s="94"/>
      <c r="C14" s="94">
        <v>4</v>
      </c>
      <c r="D14" s="94">
        <v>4</v>
      </c>
      <c r="E14" s="94">
        <v>0</v>
      </c>
      <c r="F14" s="94" t="s">
        <v>585</v>
      </c>
    </row>
    <row r="15" spans="1:6" x14ac:dyDescent="0.25">
      <c r="A15" s="158" t="s">
        <v>45</v>
      </c>
      <c r="B15" s="99" t="s">
        <v>946</v>
      </c>
      <c r="C15" s="99">
        <v>2</v>
      </c>
      <c r="D15" s="99">
        <v>2</v>
      </c>
      <c r="E15" s="99">
        <v>0</v>
      </c>
      <c r="F15" s="99"/>
    </row>
    <row r="16" spans="1:6" x14ac:dyDescent="0.25">
      <c r="A16" s="160"/>
      <c r="B16" s="99" t="s">
        <v>947</v>
      </c>
      <c r="C16" s="99">
        <v>1</v>
      </c>
      <c r="D16" s="99">
        <v>1</v>
      </c>
      <c r="E16" s="99">
        <v>0</v>
      </c>
      <c r="F16" s="99"/>
    </row>
    <row r="17" spans="1:6" x14ac:dyDescent="0.25">
      <c r="A17" s="94" t="s">
        <v>939</v>
      </c>
      <c r="B17" s="94"/>
      <c r="C17" s="94">
        <v>3</v>
      </c>
      <c r="D17" s="94">
        <v>3</v>
      </c>
      <c r="E17" s="94">
        <v>0</v>
      </c>
      <c r="F17" s="94"/>
    </row>
    <row r="18" spans="1:6" ht="24" x14ac:dyDescent="0.25">
      <c r="A18" s="158" t="s">
        <v>948</v>
      </c>
      <c r="B18" s="99" t="s">
        <v>949</v>
      </c>
      <c r="C18" s="99">
        <v>3</v>
      </c>
      <c r="D18" s="99">
        <v>3</v>
      </c>
      <c r="E18" s="99">
        <v>0</v>
      </c>
      <c r="F18" s="99" t="s">
        <v>585</v>
      </c>
    </row>
    <row r="19" spans="1:6" x14ac:dyDescent="0.25">
      <c r="A19" s="160"/>
      <c r="B19" s="99" t="s">
        <v>937</v>
      </c>
      <c r="C19" s="99">
        <v>1</v>
      </c>
      <c r="D19" s="99">
        <v>1</v>
      </c>
      <c r="E19" s="99">
        <v>0</v>
      </c>
      <c r="F19" s="99" t="s">
        <v>585</v>
      </c>
    </row>
    <row r="20" spans="1:6" x14ac:dyDescent="0.25">
      <c r="A20" s="94" t="s">
        <v>939</v>
      </c>
      <c r="B20" s="94"/>
      <c r="C20" s="94">
        <v>4</v>
      </c>
      <c r="D20" s="94">
        <v>4</v>
      </c>
      <c r="E20" s="94">
        <v>0</v>
      </c>
      <c r="F20" s="94" t="s">
        <v>585</v>
      </c>
    </row>
    <row r="21" spans="1:6" x14ac:dyDescent="0.25">
      <c r="A21" s="158" t="s">
        <v>104</v>
      </c>
      <c r="B21" s="99" t="s">
        <v>950</v>
      </c>
      <c r="C21" s="99">
        <v>1</v>
      </c>
      <c r="D21" s="99">
        <v>1</v>
      </c>
      <c r="E21" s="99">
        <v>0</v>
      </c>
      <c r="F21" s="99" t="s">
        <v>585</v>
      </c>
    </row>
    <row r="22" spans="1:6" x14ac:dyDescent="0.25">
      <c r="A22" s="159"/>
      <c r="B22" s="99" t="s">
        <v>951</v>
      </c>
      <c r="C22" s="99">
        <v>1</v>
      </c>
      <c r="D22" s="99">
        <v>1</v>
      </c>
      <c r="E22" s="99">
        <v>0</v>
      </c>
      <c r="F22" s="99" t="s">
        <v>585</v>
      </c>
    </row>
    <row r="23" spans="1:6" x14ac:dyDescent="0.25">
      <c r="A23" s="159"/>
      <c r="B23" s="99" t="s">
        <v>952</v>
      </c>
      <c r="C23" s="99">
        <v>1</v>
      </c>
      <c r="D23" s="99">
        <v>1</v>
      </c>
      <c r="E23" s="99">
        <v>0</v>
      </c>
      <c r="F23" s="99" t="s">
        <v>585</v>
      </c>
    </row>
    <row r="24" spans="1:6" x14ac:dyDescent="0.25">
      <c r="A24" s="159"/>
      <c r="B24" s="99" t="s">
        <v>953</v>
      </c>
      <c r="C24" s="99">
        <v>13</v>
      </c>
      <c r="D24" s="99">
        <v>0</v>
      </c>
      <c r="E24" s="99">
        <v>13</v>
      </c>
      <c r="F24" s="99" t="s">
        <v>585</v>
      </c>
    </row>
    <row r="25" spans="1:6" x14ac:dyDescent="0.25">
      <c r="A25" s="159"/>
      <c r="B25" s="99" t="s">
        <v>954</v>
      </c>
      <c r="C25" s="99">
        <v>1</v>
      </c>
      <c r="D25" s="99">
        <v>1</v>
      </c>
      <c r="E25" s="99">
        <v>0</v>
      </c>
      <c r="F25" s="99"/>
    </row>
    <row r="26" spans="1:6" x14ac:dyDescent="0.25">
      <c r="A26" s="159"/>
      <c r="B26" s="99" t="s">
        <v>955</v>
      </c>
      <c r="C26" s="99">
        <v>7</v>
      </c>
      <c r="D26" s="99">
        <v>0</v>
      </c>
      <c r="E26" s="99">
        <v>7</v>
      </c>
      <c r="F26" s="99"/>
    </row>
    <row r="27" spans="1:6" x14ac:dyDescent="0.25">
      <c r="A27" s="159"/>
      <c r="B27" s="99" t="s">
        <v>937</v>
      </c>
      <c r="C27" s="99">
        <v>1</v>
      </c>
      <c r="D27" s="99">
        <v>1</v>
      </c>
      <c r="E27" s="99">
        <v>0</v>
      </c>
      <c r="F27" s="99"/>
    </row>
    <row r="28" spans="1:6" x14ac:dyDescent="0.25">
      <c r="A28" s="159"/>
      <c r="B28" s="99" t="s">
        <v>956</v>
      </c>
      <c r="C28" s="99">
        <v>29</v>
      </c>
      <c r="D28" s="99">
        <v>0</v>
      </c>
      <c r="E28" s="99">
        <v>29</v>
      </c>
      <c r="F28" s="99"/>
    </row>
    <row r="29" spans="1:6" x14ac:dyDescent="0.25">
      <c r="A29" s="159"/>
      <c r="B29" s="99" t="s">
        <v>957</v>
      </c>
      <c r="C29" s="99">
        <v>2</v>
      </c>
      <c r="D29" s="99">
        <v>2</v>
      </c>
      <c r="E29" s="99">
        <v>0</v>
      </c>
      <c r="F29" s="99"/>
    </row>
    <row r="30" spans="1:6" ht="24" x14ac:dyDescent="0.25">
      <c r="A30" s="160"/>
      <c r="B30" s="99" t="s">
        <v>958</v>
      </c>
      <c r="C30" s="99">
        <v>1</v>
      </c>
      <c r="D30" s="99">
        <v>1</v>
      </c>
      <c r="E30" s="99">
        <v>0</v>
      </c>
      <c r="F30" s="99" t="s">
        <v>585</v>
      </c>
    </row>
    <row r="31" spans="1:6" x14ac:dyDescent="0.25">
      <c r="A31" s="94" t="s">
        <v>939</v>
      </c>
      <c r="B31" s="94"/>
      <c r="C31" s="94">
        <v>57</v>
      </c>
      <c r="D31" s="94">
        <v>8</v>
      </c>
      <c r="E31" s="94">
        <v>49</v>
      </c>
      <c r="F31" s="94" t="s">
        <v>585</v>
      </c>
    </row>
    <row r="32" spans="1:6" x14ac:dyDescent="0.25">
      <c r="A32" s="158" t="s">
        <v>61</v>
      </c>
      <c r="B32" s="99" t="s">
        <v>959</v>
      </c>
      <c r="C32" s="99">
        <v>2</v>
      </c>
      <c r="D32" s="99">
        <v>2</v>
      </c>
      <c r="E32" s="99">
        <v>0</v>
      </c>
      <c r="F32" s="99"/>
    </row>
    <row r="33" spans="1:6" x14ac:dyDescent="0.25">
      <c r="A33" s="159"/>
      <c r="B33" s="99" t="s">
        <v>960</v>
      </c>
      <c r="C33" s="99">
        <v>1</v>
      </c>
      <c r="D33" s="99">
        <v>1</v>
      </c>
      <c r="E33" s="99">
        <v>0</v>
      </c>
      <c r="F33" s="99"/>
    </row>
    <row r="34" spans="1:6" ht="36" x14ac:dyDescent="0.25">
      <c r="A34" s="159"/>
      <c r="B34" s="99" t="s">
        <v>961</v>
      </c>
      <c r="C34" s="99">
        <v>1</v>
      </c>
      <c r="D34" s="99">
        <v>1</v>
      </c>
      <c r="E34" s="99">
        <v>0</v>
      </c>
      <c r="F34" s="99"/>
    </row>
    <row r="35" spans="1:6" x14ac:dyDescent="0.25">
      <c r="A35" s="159"/>
      <c r="B35" s="99" t="s">
        <v>962</v>
      </c>
      <c r="C35" s="99">
        <v>1</v>
      </c>
      <c r="D35" s="99">
        <v>1</v>
      </c>
      <c r="E35" s="99">
        <v>0</v>
      </c>
      <c r="F35" s="99"/>
    </row>
    <row r="36" spans="1:6" x14ac:dyDescent="0.25">
      <c r="A36" s="159"/>
      <c r="B36" s="99" t="s">
        <v>937</v>
      </c>
      <c r="C36" s="99">
        <v>1</v>
      </c>
      <c r="D36" s="99">
        <v>1</v>
      </c>
      <c r="E36" s="99">
        <v>0</v>
      </c>
      <c r="F36" s="99"/>
    </row>
    <row r="37" spans="1:6" x14ac:dyDescent="0.25">
      <c r="A37" s="160"/>
      <c r="B37" s="99"/>
      <c r="C37" s="99"/>
      <c r="D37" s="99"/>
      <c r="E37" s="99"/>
      <c r="F37" s="99"/>
    </row>
    <row r="38" spans="1:6" x14ac:dyDescent="0.25">
      <c r="A38" s="94" t="s">
        <v>939</v>
      </c>
      <c r="B38" s="94"/>
      <c r="C38" s="94">
        <v>6</v>
      </c>
      <c r="D38" s="94">
        <v>6</v>
      </c>
      <c r="E38" s="94">
        <v>0</v>
      </c>
      <c r="F38" s="94"/>
    </row>
    <row r="39" spans="1:6" x14ac:dyDescent="0.25">
      <c r="A39" s="158" t="s">
        <v>71</v>
      </c>
      <c r="B39" s="99" t="s">
        <v>962</v>
      </c>
      <c r="C39" s="99">
        <v>1</v>
      </c>
      <c r="D39" s="99">
        <v>1</v>
      </c>
      <c r="E39" s="99">
        <v>0</v>
      </c>
      <c r="F39" s="99"/>
    </row>
    <row r="40" spans="1:6" x14ac:dyDescent="0.25">
      <c r="A40" s="160"/>
      <c r="B40" s="99" t="s">
        <v>960</v>
      </c>
      <c r="C40" s="99">
        <v>1</v>
      </c>
      <c r="D40" s="99">
        <v>1</v>
      </c>
      <c r="E40" s="99">
        <v>0</v>
      </c>
      <c r="F40" s="99"/>
    </row>
    <row r="41" spans="1:6" x14ac:dyDescent="0.25">
      <c r="A41" s="94" t="s">
        <v>939</v>
      </c>
      <c r="B41" s="94"/>
      <c r="C41" s="94">
        <v>2</v>
      </c>
      <c r="D41" s="94">
        <v>2</v>
      </c>
      <c r="E41" s="94">
        <v>0</v>
      </c>
      <c r="F41" s="94"/>
    </row>
    <row r="42" spans="1:6" x14ac:dyDescent="0.25">
      <c r="A42" s="158" t="s">
        <v>117</v>
      </c>
      <c r="B42" s="99" t="s">
        <v>963</v>
      </c>
      <c r="C42" s="99">
        <v>1</v>
      </c>
      <c r="D42" s="99">
        <v>1</v>
      </c>
      <c r="E42" s="99">
        <v>0</v>
      </c>
      <c r="F42" s="99"/>
    </row>
    <row r="43" spans="1:6" x14ac:dyDescent="0.25">
      <c r="A43" s="159"/>
      <c r="B43" s="99" t="s">
        <v>960</v>
      </c>
      <c r="C43" s="99">
        <v>1</v>
      </c>
      <c r="D43" s="99">
        <v>1</v>
      </c>
      <c r="E43" s="99">
        <v>0</v>
      </c>
      <c r="F43" s="99"/>
    </row>
    <row r="44" spans="1:6" x14ac:dyDescent="0.25">
      <c r="A44" s="159"/>
      <c r="B44" s="99" t="s">
        <v>964</v>
      </c>
      <c r="C44" s="99">
        <v>3</v>
      </c>
      <c r="D44" s="99">
        <v>3</v>
      </c>
      <c r="E44" s="99">
        <v>0</v>
      </c>
      <c r="F44" s="99"/>
    </row>
    <row r="45" spans="1:6" x14ac:dyDescent="0.25">
      <c r="A45" s="159"/>
      <c r="B45" s="99" t="s">
        <v>962</v>
      </c>
      <c r="C45" s="99">
        <v>1</v>
      </c>
      <c r="D45" s="99">
        <v>1</v>
      </c>
      <c r="E45" s="99">
        <v>0</v>
      </c>
      <c r="F45" s="99"/>
    </row>
    <row r="46" spans="1:6" x14ac:dyDescent="0.25">
      <c r="A46" s="159"/>
      <c r="B46" s="99" t="s">
        <v>945</v>
      </c>
      <c r="C46" s="99">
        <v>2</v>
      </c>
      <c r="D46" s="99">
        <v>2</v>
      </c>
      <c r="E46" s="99">
        <v>0</v>
      </c>
      <c r="F46" s="99"/>
    </row>
    <row r="47" spans="1:6" x14ac:dyDescent="0.25">
      <c r="A47" s="160"/>
      <c r="B47" s="99" t="s">
        <v>937</v>
      </c>
      <c r="C47" s="99">
        <v>1</v>
      </c>
      <c r="D47" s="99">
        <v>1</v>
      </c>
      <c r="E47" s="99">
        <v>0</v>
      </c>
      <c r="F47" s="99"/>
    </row>
    <row r="48" spans="1:6" x14ac:dyDescent="0.25">
      <c r="A48" s="94" t="s">
        <v>939</v>
      </c>
      <c r="B48" s="94"/>
      <c r="C48" s="94">
        <v>9</v>
      </c>
      <c r="D48" s="94">
        <v>9</v>
      </c>
      <c r="E48" s="94">
        <v>0</v>
      </c>
      <c r="F48" s="94"/>
    </row>
    <row r="49" spans="1:6" x14ac:dyDescent="0.25">
      <c r="A49" s="158" t="s">
        <v>965</v>
      </c>
      <c r="B49" s="99" t="s">
        <v>962</v>
      </c>
      <c r="C49" s="99">
        <v>1</v>
      </c>
      <c r="D49" s="99">
        <v>1</v>
      </c>
      <c r="E49" s="99">
        <v>0</v>
      </c>
      <c r="F49" s="99"/>
    </row>
    <row r="50" spans="1:6" x14ac:dyDescent="0.25">
      <c r="A50" s="160"/>
      <c r="B50" s="99" t="s">
        <v>960</v>
      </c>
      <c r="C50" s="99">
        <v>1</v>
      </c>
      <c r="D50" s="99">
        <v>1</v>
      </c>
      <c r="E50" s="99">
        <v>0</v>
      </c>
      <c r="F50" s="99"/>
    </row>
    <row r="51" spans="1:6" x14ac:dyDescent="0.25">
      <c r="A51" s="94" t="s">
        <v>939</v>
      </c>
      <c r="B51" s="94"/>
      <c r="C51" s="94">
        <v>2</v>
      </c>
      <c r="D51" s="94">
        <v>2</v>
      </c>
      <c r="E51" s="94">
        <v>0</v>
      </c>
      <c r="F51" s="94"/>
    </row>
    <row r="52" spans="1:6" x14ac:dyDescent="0.25">
      <c r="A52" s="158" t="s">
        <v>190</v>
      </c>
      <c r="B52" s="99" t="s">
        <v>960</v>
      </c>
      <c r="C52" s="99">
        <v>2</v>
      </c>
      <c r="D52" s="99">
        <v>2</v>
      </c>
      <c r="E52" s="99">
        <v>0</v>
      </c>
      <c r="F52" s="99"/>
    </row>
    <row r="53" spans="1:6" x14ac:dyDescent="0.25">
      <c r="A53" s="160"/>
      <c r="B53" s="99" t="s">
        <v>962</v>
      </c>
      <c r="C53" s="99">
        <v>1</v>
      </c>
      <c r="D53" s="99">
        <v>1</v>
      </c>
      <c r="E53" s="99">
        <v>0</v>
      </c>
      <c r="F53" s="99"/>
    </row>
    <row r="54" spans="1:6" x14ac:dyDescent="0.25">
      <c r="A54" s="94" t="s">
        <v>939</v>
      </c>
      <c r="B54" s="94"/>
      <c r="C54" s="94">
        <v>3</v>
      </c>
      <c r="D54" s="94">
        <v>3</v>
      </c>
      <c r="E54" s="94">
        <v>0</v>
      </c>
      <c r="F54" s="94"/>
    </row>
    <row r="55" spans="1:6" x14ac:dyDescent="0.25">
      <c r="A55" s="158" t="s">
        <v>188</v>
      </c>
      <c r="B55" s="99" t="s">
        <v>966</v>
      </c>
      <c r="C55" s="99">
        <v>1</v>
      </c>
      <c r="D55" s="99">
        <v>1</v>
      </c>
      <c r="E55" s="99">
        <v>0</v>
      </c>
      <c r="F55" s="99"/>
    </row>
    <row r="56" spans="1:6" ht="24" x14ac:dyDescent="0.25">
      <c r="A56" s="159"/>
      <c r="B56" s="99" t="s">
        <v>967</v>
      </c>
      <c r="C56" s="99">
        <v>1</v>
      </c>
      <c r="D56" s="99">
        <v>1</v>
      </c>
      <c r="E56" s="99">
        <v>0</v>
      </c>
      <c r="F56" s="99"/>
    </row>
    <row r="57" spans="1:6" x14ac:dyDescent="0.25">
      <c r="A57" s="159"/>
      <c r="B57" s="99" t="s">
        <v>960</v>
      </c>
      <c r="C57" s="99">
        <v>1</v>
      </c>
      <c r="D57" s="99">
        <v>1</v>
      </c>
      <c r="E57" s="99">
        <v>0</v>
      </c>
      <c r="F57" s="99"/>
    </row>
    <row r="58" spans="1:6" x14ac:dyDescent="0.25">
      <c r="A58" s="159"/>
      <c r="B58" s="99" t="s">
        <v>962</v>
      </c>
      <c r="C58" s="99">
        <v>1</v>
      </c>
      <c r="D58" s="99">
        <v>1</v>
      </c>
      <c r="E58" s="99">
        <v>0</v>
      </c>
      <c r="F58" s="99"/>
    </row>
    <row r="59" spans="1:6" ht="24" x14ac:dyDescent="0.25">
      <c r="A59" s="160"/>
      <c r="B59" s="99" t="s">
        <v>968</v>
      </c>
      <c r="C59" s="99">
        <v>1</v>
      </c>
      <c r="D59" s="99">
        <v>1</v>
      </c>
      <c r="E59" s="99">
        <v>0</v>
      </c>
      <c r="F59" s="99"/>
    </row>
    <row r="60" spans="1:6" x14ac:dyDescent="0.25">
      <c r="A60" s="94" t="s">
        <v>939</v>
      </c>
      <c r="B60" s="94"/>
      <c r="C60" s="94">
        <v>5</v>
      </c>
      <c r="D60" s="94">
        <v>5</v>
      </c>
      <c r="E60" s="94">
        <v>0</v>
      </c>
      <c r="F60" s="94"/>
    </row>
    <row r="61" spans="1:6" x14ac:dyDescent="0.25">
      <c r="A61" s="158" t="s">
        <v>14</v>
      </c>
      <c r="B61" s="99" t="s">
        <v>969</v>
      </c>
      <c r="C61" s="99">
        <v>1</v>
      </c>
      <c r="D61" s="99">
        <v>1</v>
      </c>
      <c r="E61" s="99">
        <v>0</v>
      </c>
      <c r="F61" s="99"/>
    </row>
    <row r="62" spans="1:6" x14ac:dyDescent="0.25">
      <c r="A62" s="159"/>
      <c r="B62" s="99" t="s">
        <v>960</v>
      </c>
      <c r="C62" s="99">
        <v>1</v>
      </c>
      <c r="D62" s="99">
        <v>1</v>
      </c>
      <c r="E62" s="99">
        <v>0</v>
      </c>
      <c r="F62" s="99"/>
    </row>
    <row r="63" spans="1:6" x14ac:dyDescent="0.25">
      <c r="A63" s="160"/>
      <c r="B63" s="99" t="s">
        <v>970</v>
      </c>
      <c r="C63" s="99">
        <v>1</v>
      </c>
      <c r="D63" s="99">
        <v>1</v>
      </c>
      <c r="E63" s="99">
        <v>0</v>
      </c>
      <c r="F63" s="99"/>
    </row>
    <row r="64" spans="1:6" x14ac:dyDescent="0.25">
      <c r="A64" s="94" t="s">
        <v>939</v>
      </c>
      <c r="B64" s="94"/>
      <c r="C64" s="94">
        <v>3</v>
      </c>
      <c r="D64" s="94">
        <v>3</v>
      </c>
      <c r="E64" s="94">
        <v>0</v>
      </c>
      <c r="F64" s="94"/>
    </row>
    <row r="65" spans="1:6" x14ac:dyDescent="0.25">
      <c r="A65" s="158" t="s">
        <v>67</v>
      </c>
      <c r="B65" s="99" t="s">
        <v>971</v>
      </c>
      <c r="C65" s="99">
        <v>4</v>
      </c>
      <c r="D65" s="99">
        <v>4</v>
      </c>
      <c r="E65" s="99">
        <v>0</v>
      </c>
      <c r="F65" s="99"/>
    </row>
    <row r="66" spans="1:6" x14ac:dyDescent="0.25">
      <c r="A66" s="159"/>
      <c r="B66" s="99" t="s">
        <v>960</v>
      </c>
      <c r="C66" s="99">
        <v>1</v>
      </c>
      <c r="D66" s="99">
        <v>1</v>
      </c>
      <c r="E66" s="99">
        <v>0</v>
      </c>
      <c r="F66" s="99"/>
    </row>
    <row r="67" spans="1:6" x14ac:dyDescent="0.25">
      <c r="A67" s="159"/>
      <c r="B67" s="99" t="s">
        <v>937</v>
      </c>
      <c r="C67" s="99">
        <v>1</v>
      </c>
      <c r="D67" s="99">
        <v>1</v>
      </c>
      <c r="E67" s="99">
        <v>0</v>
      </c>
      <c r="F67" s="99"/>
    </row>
    <row r="68" spans="1:6" x14ac:dyDescent="0.25">
      <c r="A68" s="160"/>
      <c r="B68" s="99" t="s">
        <v>962</v>
      </c>
      <c r="C68" s="99">
        <v>1</v>
      </c>
      <c r="D68" s="99">
        <v>1</v>
      </c>
      <c r="E68" s="99">
        <v>0</v>
      </c>
      <c r="F68" s="99"/>
    </row>
    <row r="69" spans="1:6" x14ac:dyDescent="0.25">
      <c r="A69" s="94" t="s">
        <v>939</v>
      </c>
      <c r="B69" s="94"/>
      <c r="C69" s="94">
        <v>7</v>
      </c>
      <c r="D69" s="94">
        <v>7</v>
      </c>
      <c r="E69" s="94">
        <v>0</v>
      </c>
      <c r="F69" s="94"/>
    </row>
    <row r="70" spans="1:6" x14ac:dyDescent="0.25">
      <c r="A70" s="158" t="s">
        <v>172</v>
      </c>
      <c r="B70" s="99" t="s">
        <v>960</v>
      </c>
      <c r="C70" s="99">
        <v>1</v>
      </c>
      <c r="D70" s="99">
        <v>1</v>
      </c>
      <c r="E70" s="99">
        <v>0</v>
      </c>
      <c r="F70" s="99"/>
    </row>
    <row r="71" spans="1:6" x14ac:dyDescent="0.25">
      <c r="A71" s="160"/>
      <c r="B71" s="99" t="s">
        <v>962</v>
      </c>
      <c r="C71" s="99">
        <v>1</v>
      </c>
      <c r="D71" s="99">
        <v>1</v>
      </c>
      <c r="E71" s="99">
        <v>0</v>
      </c>
      <c r="F71" s="99"/>
    </row>
    <row r="72" spans="1:6" x14ac:dyDescent="0.25">
      <c r="A72" s="94" t="s">
        <v>939</v>
      </c>
      <c r="B72" s="94"/>
      <c r="C72" s="94">
        <v>2</v>
      </c>
      <c r="D72" s="94">
        <v>2</v>
      </c>
      <c r="E72" s="94">
        <v>0</v>
      </c>
      <c r="F72" s="94"/>
    </row>
    <row r="73" spans="1:6" x14ac:dyDescent="0.25">
      <c r="A73" s="158" t="s">
        <v>972</v>
      </c>
      <c r="B73" s="99" t="s">
        <v>973</v>
      </c>
      <c r="C73" s="99">
        <v>2</v>
      </c>
      <c r="D73" s="99">
        <v>0</v>
      </c>
      <c r="E73" s="99">
        <v>2</v>
      </c>
      <c r="F73" s="99"/>
    </row>
    <row r="74" spans="1:6" x14ac:dyDescent="0.25">
      <c r="A74" s="160"/>
      <c r="B74" s="99" t="s">
        <v>942</v>
      </c>
      <c r="C74" s="99">
        <v>1</v>
      </c>
      <c r="D74" s="99">
        <v>1</v>
      </c>
      <c r="E74" s="99">
        <v>0</v>
      </c>
      <c r="F74" s="99"/>
    </row>
    <row r="75" spans="1:6" x14ac:dyDescent="0.25">
      <c r="A75" s="94" t="s">
        <v>939</v>
      </c>
      <c r="B75" s="94"/>
      <c r="C75" s="94">
        <v>3</v>
      </c>
      <c r="D75" s="94">
        <v>1</v>
      </c>
      <c r="E75" s="94">
        <v>2</v>
      </c>
      <c r="F75" s="94"/>
    </row>
    <row r="76" spans="1:6" x14ac:dyDescent="0.25">
      <c r="A76" s="158" t="s">
        <v>184</v>
      </c>
      <c r="B76" s="99" t="s">
        <v>953</v>
      </c>
      <c r="C76" s="99">
        <v>1</v>
      </c>
      <c r="D76" s="99">
        <v>0</v>
      </c>
      <c r="E76" s="99">
        <v>1</v>
      </c>
      <c r="F76" s="99"/>
    </row>
    <row r="77" spans="1:6" x14ac:dyDescent="0.25">
      <c r="A77" s="159"/>
      <c r="B77" s="99" t="s">
        <v>945</v>
      </c>
      <c r="C77" s="99">
        <v>1</v>
      </c>
      <c r="D77" s="99">
        <v>1</v>
      </c>
      <c r="E77" s="99">
        <v>0</v>
      </c>
      <c r="F77" s="99"/>
    </row>
    <row r="78" spans="1:6" x14ac:dyDescent="0.25">
      <c r="A78" s="159"/>
      <c r="B78" s="99" t="s">
        <v>956</v>
      </c>
      <c r="C78" s="99">
        <v>1</v>
      </c>
      <c r="D78" s="99">
        <v>0</v>
      </c>
      <c r="E78" s="99">
        <v>1</v>
      </c>
      <c r="F78" s="99"/>
    </row>
    <row r="79" spans="1:6" x14ac:dyDescent="0.25">
      <c r="A79" s="160"/>
      <c r="B79" s="99" t="s">
        <v>974</v>
      </c>
      <c r="C79" s="99">
        <v>5</v>
      </c>
      <c r="D79" s="99">
        <v>5</v>
      </c>
      <c r="E79" s="99">
        <v>0</v>
      </c>
      <c r="F79" s="99"/>
    </row>
    <row r="80" spans="1:6" x14ac:dyDescent="0.25">
      <c r="A80" s="94" t="s">
        <v>939</v>
      </c>
      <c r="B80" s="94"/>
      <c r="C80" s="94">
        <v>8</v>
      </c>
      <c r="D80" s="94">
        <v>6</v>
      </c>
      <c r="E80" s="94">
        <v>2</v>
      </c>
      <c r="F80" s="94"/>
    </row>
    <row r="81" spans="1:6" ht="24.75" customHeight="1" x14ac:dyDescent="0.25">
      <c r="A81" s="158" t="s">
        <v>975</v>
      </c>
      <c r="B81" s="99" t="s">
        <v>954</v>
      </c>
      <c r="C81" s="99">
        <v>1</v>
      </c>
      <c r="D81" s="99">
        <v>1</v>
      </c>
      <c r="E81" s="99">
        <v>0</v>
      </c>
      <c r="F81" s="99"/>
    </row>
    <row r="82" spans="1:6" x14ac:dyDescent="0.25">
      <c r="A82" s="160"/>
      <c r="B82" s="99" t="s">
        <v>976</v>
      </c>
      <c r="C82" s="99">
        <v>1</v>
      </c>
      <c r="D82" s="99">
        <v>1</v>
      </c>
      <c r="E82" s="99">
        <v>0</v>
      </c>
      <c r="F82" s="99"/>
    </row>
    <row r="83" spans="1:6" x14ac:dyDescent="0.25">
      <c r="A83" s="94" t="s">
        <v>939</v>
      </c>
      <c r="B83" s="94"/>
      <c r="C83" s="94">
        <v>2</v>
      </c>
      <c r="D83" s="94">
        <v>2</v>
      </c>
      <c r="E83" s="94">
        <v>0</v>
      </c>
      <c r="F83" s="94"/>
    </row>
    <row r="84" spans="1:6" x14ac:dyDescent="0.25">
      <c r="A84" s="158" t="s">
        <v>977</v>
      </c>
      <c r="B84" s="99" t="s">
        <v>964</v>
      </c>
      <c r="C84" s="99">
        <v>1</v>
      </c>
      <c r="D84" s="99">
        <v>1</v>
      </c>
      <c r="E84" s="99">
        <v>0</v>
      </c>
      <c r="F84" s="99"/>
    </row>
    <row r="85" spans="1:6" x14ac:dyDescent="0.25">
      <c r="A85" s="159"/>
      <c r="B85" s="99" t="s">
        <v>978</v>
      </c>
      <c r="C85" s="99">
        <v>40</v>
      </c>
      <c r="D85" s="99">
        <v>40</v>
      </c>
      <c r="E85" s="99">
        <v>0</v>
      </c>
      <c r="F85" s="99"/>
    </row>
    <row r="86" spans="1:6" x14ac:dyDescent="0.25">
      <c r="A86" s="159"/>
      <c r="B86" s="99" t="s">
        <v>976</v>
      </c>
      <c r="C86" s="99">
        <v>1</v>
      </c>
      <c r="D86" s="99">
        <v>1</v>
      </c>
      <c r="E86" s="99">
        <v>0</v>
      </c>
      <c r="F86" s="99"/>
    </row>
    <row r="87" spans="1:6" x14ac:dyDescent="0.25">
      <c r="A87" s="160"/>
      <c r="B87" s="99" t="s">
        <v>979</v>
      </c>
      <c r="C87" s="99">
        <v>3</v>
      </c>
      <c r="D87" s="99">
        <v>3</v>
      </c>
      <c r="E87" s="99">
        <v>0</v>
      </c>
      <c r="F87" s="99"/>
    </row>
    <row r="88" spans="1:6" x14ac:dyDescent="0.25">
      <c r="A88" s="94" t="s">
        <v>939</v>
      </c>
      <c r="B88" s="94"/>
      <c r="C88" s="94">
        <v>45</v>
      </c>
      <c r="D88" s="94">
        <v>45</v>
      </c>
      <c r="E88" s="94">
        <v>0</v>
      </c>
      <c r="F88" s="94"/>
    </row>
    <row r="89" spans="1:6" x14ac:dyDescent="0.25">
      <c r="A89" s="158" t="s">
        <v>980</v>
      </c>
      <c r="B89" s="99" t="s">
        <v>964</v>
      </c>
      <c r="C89" s="99">
        <v>1</v>
      </c>
      <c r="D89" s="99">
        <v>1</v>
      </c>
      <c r="E89" s="99">
        <v>0</v>
      </c>
      <c r="F89" s="99"/>
    </row>
    <row r="90" spans="1:6" x14ac:dyDescent="0.25">
      <c r="A90" s="159"/>
      <c r="B90" s="99" t="s">
        <v>981</v>
      </c>
      <c r="C90" s="99">
        <v>2</v>
      </c>
      <c r="D90" s="99">
        <v>2</v>
      </c>
      <c r="E90" s="99">
        <v>0</v>
      </c>
      <c r="F90" s="99"/>
    </row>
    <row r="91" spans="1:6" ht="24" x14ac:dyDescent="0.25">
      <c r="A91" s="159"/>
      <c r="B91" s="99" t="s">
        <v>982</v>
      </c>
      <c r="C91" s="99">
        <v>1</v>
      </c>
      <c r="D91" s="99">
        <v>1</v>
      </c>
      <c r="E91" s="99">
        <v>0</v>
      </c>
      <c r="F91" s="99"/>
    </row>
    <row r="92" spans="1:6" x14ac:dyDescent="0.25">
      <c r="A92" s="159"/>
      <c r="B92" s="99" t="s">
        <v>976</v>
      </c>
      <c r="C92" s="99">
        <v>1</v>
      </c>
      <c r="D92" s="99">
        <v>1</v>
      </c>
      <c r="E92" s="99">
        <v>0</v>
      </c>
      <c r="F92" s="99"/>
    </row>
    <row r="93" spans="1:6" x14ac:dyDescent="0.25">
      <c r="A93" s="159"/>
      <c r="B93" s="99" t="s">
        <v>979</v>
      </c>
      <c r="C93" s="99">
        <v>1</v>
      </c>
      <c r="D93" s="99">
        <v>1</v>
      </c>
      <c r="E93" s="99">
        <v>0</v>
      </c>
      <c r="F93" s="99"/>
    </row>
    <row r="94" spans="1:6" x14ac:dyDescent="0.25">
      <c r="A94" s="159"/>
      <c r="B94" s="99" t="s">
        <v>983</v>
      </c>
      <c r="C94" s="99">
        <v>1</v>
      </c>
      <c r="D94" s="99">
        <v>1</v>
      </c>
      <c r="E94" s="99">
        <v>0</v>
      </c>
      <c r="F94" s="99"/>
    </row>
    <row r="95" spans="1:6" x14ac:dyDescent="0.25">
      <c r="A95" s="159"/>
      <c r="B95" s="99" t="s">
        <v>984</v>
      </c>
      <c r="C95" s="99">
        <v>2</v>
      </c>
      <c r="D95" s="99">
        <v>2</v>
      </c>
      <c r="E95" s="99">
        <v>0</v>
      </c>
      <c r="F95" s="99"/>
    </row>
    <row r="96" spans="1:6" x14ac:dyDescent="0.25">
      <c r="A96" s="159"/>
      <c r="B96" s="99" t="s">
        <v>985</v>
      </c>
      <c r="C96" s="99">
        <v>1</v>
      </c>
      <c r="D96" s="99">
        <v>1</v>
      </c>
      <c r="E96" s="99">
        <v>0</v>
      </c>
      <c r="F96" s="99"/>
    </row>
    <row r="97" spans="1:6" x14ac:dyDescent="0.25">
      <c r="A97" s="160"/>
      <c r="B97" s="99" t="s">
        <v>986</v>
      </c>
      <c r="C97" s="99">
        <v>1</v>
      </c>
      <c r="D97" s="99">
        <v>1</v>
      </c>
      <c r="E97" s="99">
        <v>0</v>
      </c>
      <c r="F97" s="99"/>
    </row>
    <row r="98" spans="1:6" x14ac:dyDescent="0.25">
      <c r="A98" s="94" t="s">
        <v>939</v>
      </c>
      <c r="B98" s="94"/>
      <c r="C98" s="94">
        <v>11</v>
      </c>
      <c r="D98" s="94">
        <v>11</v>
      </c>
      <c r="E98" s="94">
        <v>0</v>
      </c>
      <c r="F98" s="94"/>
    </row>
    <row r="99" spans="1:6" ht="24" x14ac:dyDescent="0.25">
      <c r="A99" s="158" t="s">
        <v>987</v>
      </c>
      <c r="B99" s="99" t="s">
        <v>988</v>
      </c>
      <c r="C99" s="99">
        <v>3</v>
      </c>
      <c r="D99" s="99">
        <v>3</v>
      </c>
      <c r="E99" s="99">
        <v>0</v>
      </c>
      <c r="F99" s="99"/>
    </row>
    <row r="100" spans="1:6" x14ac:dyDescent="0.25">
      <c r="A100" s="159"/>
      <c r="B100" s="99" t="s">
        <v>976</v>
      </c>
      <c r="C100" s="99">
        <v>1</v>
      </c>
      <c r="D100" s="99">
        <v>1</v>
      </c>
      <c r="E100" s="99">
        <v>0</v>
      </c>
      <c r="F100" s="99"/>
    </row>
    <row r="101" spans="1:6" x14ac:dyDescent="0.25">
      <c r="A101" s="159"/>
      <c r="B101" s="99" t="s">
        <v>989</v>
      </c>
      <c r="C101" s="99">
        <v>1</v>
      </c>
      <c r="D101" s="99">
        <v>1</v>
      </c>
      <c r="E101" s="99">
        <v>0</v>
      </c>
      <c r="F101" s="99"/>
    </row>
    <row r="102" spans="1:6" x14ac:dyDescent="0.25">
      <c r="A102" s="160"/>
      <c r="B102" s="99" t="s">
        <v>990</v>
      </c>
      <c r="C102" s="99">
        <v>3</v>
      </c>
      <c r="D102" s="99">
        <v>3</v>
      </c>
      <c r="E102" s="99">
        <v>0</v>
      </c>
      <c r="F102" s="99"/>
    </row>
    <row r="103" spans="1:6" x14ac:dyDescent="0.25">
      <c r="A103" s="94" t="s">
        <v>939</v>
      </c>
      <c r="B103" s="94"/>
      <c r="C103" s="94">
        <v>8</v>
      </c>
      <c r="D103" s="94">
        <v>8</v>
      </c>
      <c r="E103" s="94">
        <v>0</v>
      </c>
      <c r="F103" s="94"/>
    </row>
    <row r="104" spans="1:6" x14ac:dyDescent="0.25">
      <c r="A104" s="158" t="s">
        <v>991</v>
      </c>
      <c r="B104" s="99" t="s">
        <v>964</v>
      </c>
      <c r="C104" s="99">
        <v>3</v>
      </c>
      <c r="D104" s="99">
        <v>3</v>
      </c>
      <c r="E104" s="99">
        <v>0</v>
      </c>
      <c r="F104" s="99"/>
    </row>
    <row r="105" spans="1:6" x14ac:dyDescent="0.25">
      <c r="A105" s="159"/>
      <c r="B105" s="99" t="s">
        <v>951</v>
      </c>
      <c r="C105" s="99">
        <v>1</v>
      </c>
      <c r="D105" s="99">
        <v>1</v>
      </c>
      <c r="E105" s="99">
        <v>0</v>
      </c>
      <c r="F105" s="99"/>
    </row>
    <row r="106" spans="1:6" ht="24" x14ac:dyDescent="0.25">
      <c r="A106" s="159"/>
      <c r="B106" s="99" t="s">
        <v>992</v>
      </c>
      <c r="C106" s="99">
        <v>1</v>
      </c>
      <c r="D106" s="99">
        <v>1</v>
      </c>
      <c r="E106" s="99">
        <v>0</v>
      </c>
      <c r="F106" s="99"/>
    </row>
    <row r="107" spans="1:6" x14ac:dyDescent="0.25">
      <c r="A107" s="159"/>
      <c r="B107" s="99" t="s">
        <v>976</v>
      </c>
      <c r="C107" s="99">
        <v>1</v>
      </c>
      <c r="D107" s="99">
        <v>1</v>
      </c>
      <c r="E107" s="99">
        <v>0</v>
      </c>
      <c r="F107" s="99"/>
    </row>
    <row r="108" spans="1:6" x14ac:dyDescent="0.25">
      <c r="A108" s="159"/>
      <c r="B108" s="99" t="s">
        <v>993</v>
      </c>
      <c r="C108" s="99">
        <v>5</v>
      </c>
      <c r="D108" s="99">
        <v>5</v>
      </c>
      <c r="E108" s="99">
        <v>0</v>
      </c>
      <c r="F108" s="99"/>
    </row>
    <row r="109" spans="1:6" x14ac:dyDescent="0.25">
      <c r="A109" s="159"/>
      <c r="B109" s="99" t="s">
        <v>979</v>
      </c>
      <c r="C109" s="99">
        <v>3</v>
      </c>
      <c r="D109" s="99">
        <v>3</v>
      </c>
      <c r="E109" s="99">
        <v>0</v>
      </c>
      <c r="F109" s="99"/>
    </row>
    <row r="110" spans="1:6" x14ac:dyDescent="0.25">
      <c r="A110" s="159"/>
      <c r="B110" s="99" t="s">
        <v>994</v>
      </c>
      <c r="C110" s="99">
        <v>11</v>
      </c>
      <c r="D110" s="99">
        <v>11</v>
      </c>
      <c r="E110" s="99">
        <v>0</v>
      </c>
      <c r="F110" s="99"/>
    </row>
    <row r="111" spans="1:6" ht="24" x14ac:dyDescent="0.25">
      <c r="A111" s="159"/>
      <c r="B111" s="99" t="s">
        <v>995</v>
      </c>
      <c r="C111" s="99">
        <v>4</v>
      </c>
      <c r="D111" s="99">
        <v>4</v>
      </c>
      <c r="E111" s="99">
        <v>0</v>
      </c>
      <c r="F111" s="99"/>
    </row>
    <row r="112" spans="1:6" x14ac:dyDescent="0.25">
      <c r="A112" s="159"/>
      <c r="B112" s="99" t="s">
        <v>996</v>
      </c>
      <c r="C112" s="99">
        <v>1</v>
      </c>
      <c r="D112" s="99">
        <v>1</v>
      </c>
      <c r="E112" s="99">
        <v>0</v>
      </c>
      <c r="F112" s="99"/>
    </row>
    <row r="113" spans="1:6" x14ac:dyDescent="0.25">
      <c r="A113" s="160"/>
      <c r="B113" s="99" t="s">
        <v>997</v>
      </c>
      <c r="C113" s="99">
        <v>4</v>
      </c>
      <c r="D113" s="99">
        <v>4</v>
      </c>
      <c r="E113" s="99">
        <v>0</v>
      </c>
      <c r="F113" s="99"/>
    </row>
    <row r="114" spans="1:6" x14ac:dyDescent="0.25">
      <c r="A114" s="94" t="s">
        <v>939</v>
      </c>
      <c r="B114" s="94"/>
      <c r="C114" s="94">
        <v>34</v>
      </c>
      <c r="D114" s="94">
        <v>34</v>
      </c>
      <c r="E114" s="94">
        <v>0</v>
      </c>
      <c r="F114" s="94"/>
    </row>
    <row r="115" spans="1:6" x14ac:dyDescent="0.25">
      <c r="A115" s="99" t="s">
        <v>998</v>
      </c>
      <c r="B115" s="99" t="s">
        <v>976</v>
      </c>
      <c r="C115" s="99">
        <v>1</v>
      </c>
      <c r="D115" s="99">
        <v>1</v>
      </c>
      <c r="E115" s="99">
        <v>0</v>
      </c>
      <c r="F115" s="99"/>
    </row>
    <row r="116" spans="1:6" x14ac:dyDescent="0.25">
      <c r="A116" s="94" t="s">
        <v>939</v>
      </c>
      <c r="B116" s="94"/>
      <c r="C116" s="94">
        <v>1</v>
      </c>
      <c r="D116" s="94">
        <v>1</v>
      </c>
      <c r="E116" s="94">
        <v>0</v>
      </c>
      <c r="F116" s="94"/>
    </row>
    <row r="117" spans="1:6" ht="24" x14ac:dyDescent="0.25">
      <c r="A117" s="158" t="s">
        <v>999</v>
      </c>
      <c r="B117" s="99" t="s">
        <v>1000</v>
      </c>
      <c r="C117" s="99">
        <v>1</v>
      </c>
      <c r="D117" s="99">
        <v>1</v>
      </c>
      <c r="E117" s="99">
        <v>0</v>
      </c>
      <c r="F117" s="99"/>
    </row>
    <row r="118" spans="1:6" x14ac:dyDescent="0.25">
      <c r="A118" s="159"/>
      <c r="B118" s="99" t="s">
        <v>976</v>
      </c>
      <c r="C118" s="99">
        <v>1</v>
      </c>
      <c r="D118" s="99">
        <v>1</v>
      </c>
      <c r="E118" s="99">
        <v>0</v>
      </c>
      <c r="F118" s="99"/>
    </row>
    <row r="119" spans="1:6" ht="24" x14ac:dyDescent="0.25">
      <c r="A119" s="160"/>
      <c r="B119" s="99" t="s">
        <v>1001</v>
      </c>
      <c r="C119" s="99">
        <v>1</v>
      </c>
      <c r="D119" s="99">
        <v>1</v>
      </c>
      <c r="E119" s="99">
        <v>0</v>
      </c>
      <c r="F119" s="99"/>
    </row>
    <row r="120" spans="1:6" x14ac:dyDescent="0.25">
      <c r="A120" s="94" t="s">
        <v>939</v>
      </c>
      <c r="B120" s="94"/>
      <c r="C120" s="94">
        <v>3</v>
      </c>
      <c r="D120" s="94">
        <v>3</v>
      </c>
      <c r="E120" s="94">
        <v>0</v>
      </c>
      <c r="F120" s="94"/>
    </row>
    <row r="121" spans="1:6" x14ac:dyDescent="0.25">
      <c r="A121" s="158" t="s">
        <v>1002</v>
      </c>
      <c r="B121" s="99" t="s">
        <v>976</v>
      </c>
      <c r="C121" s="99">
        <v>2</v>
      </c>
      <c r="D121" s="99">
        <v>2</v>
      </c>
      <c r="E121" s="99">
        <v>0</v>
      </c>
      <c r="F121" s="99"/>
    </row>
    <row r="122" spans="1:6" x14ac:dyDescent="0.25">
      <c r="A122" s="160"/>
      <c r="B122" s="99" t="s">
        <v>960</v>
      </c>
      <c r="C122" s="99">
        <v>1</v>
      </c>
      <c r="D122" s="99">
        <v>1</v>
      </c>
      <c r="E122" s="99">
        <v>0</v>
      </c>
      <c r="F122" s="99"/>
    </row>
    <row r="123" spans="1:6" x14ac:dyDescent="0.25">
      <c r="A123" s="94" t="s">
        <v>939</v>
      </c>
      <c r="B123" s="94"/>
      <c r="C123" s="94">
        <v>3</v>
      </c>
      <c r="D123" s="94">
        <v>3</v>
      </c>
      <c r="E123" s="94">
        <v>0</v>
      </c>
      <c r="F123" s="94"/>
    </row>
    <row r="124" spans="1:6" x14ac:dyDescent="0.25">
      <c r="A124" s="158" t="s">
        <v>1003</v>
      </c>
      <c r="B124" s="99" t="s">
        <v>1004</v>
      </c>
      <c r="C124" s="99">
        <v>2</v>
      </c>
      <c r="D124" s="99">
        <v>2</v>
      </c>
      <c r="E124" s="99">
        <v>0</v>
      </c>
      <c r="F124" s="99"/>
    </row>
    <row r="125" spans="1:6" x14ac:dyDescent="0.25">
      <c r="A125" s="159"/>
      <c r="B125" s="99" t="s">
        <v>976</v>
      </c>
      <c r="C125" s="99">
        <v>1</v>
      </c>
      <c r="D125" s="99">
        <v>1</v>
      </c>
      <c r="E125" s="99">
        <v>0</v>
      </c>
      <c r="F125" s="99"/>
    </row>
    <row r="126" spans="1:6" x14ac:dyDescent="0.25">
      <c r="A126" s="159"/>
      <c r="B126" s="99" t="s">
        <v>1005</v>
      </c>
      <c r="C126" s="99">
        <v>3</v>
      </c>
      <c r="D126" s="99">
        <v>3</v>
      </c>
      <c r="E126" s="99">
        <v>0</v>
      </c>
      <c r="F126" s="99"/>
    </row>
    <row r="127" spans="1:6" ht="24" x14ac:dyDescent="0.25">
      <c r="A127" s="160"/>
      <c r="B127" s="99" t="s">
        <v>1006</v>
      </c>
      <c r="C127" s="99">
        <v>1</v>
      </c>
      <c r="D127" s="99">
        <v>1</v>
      </c>
      <c r="E127" s="99">
        <v>0</v>
      </c>
      <c r="F127" s="99"/>
    </row>
    <row r="128" spans="1:6" x14ac:dyDescent="0.25">
      <c r="A128" s="94" t="s">
        <v>939</v>
      </c>
      <c r="B128" s="94"/>
      <c r="C128" s="94">
        <v>7</v>
      </c>
      <c r="D128" s="94">
        <v>7</v>
      </c>
      <c r="E128" s="94">
        <v>0</v>
      </c>
      <c r="F128" s="94"/>
    </row>
    <row r="129" spans="1:6" x14ac:dyDescent="0.25">
      <c r="A129" s="158" t="s">
        <v>1007</v>
      </c>
      <c r="B129" s="99" t="s">
        <v>1008</v>
      </c>
      <c r="C129" s="99">
        <v>1</v>
      </c>
      <c r="D129" s="99">
        <v>1</v>
      </c>
      <c r="E129" s="99">
        <v>0</v>
      </c>
      <c r="F129" s="99"/>
    </row>
    <row r="130" spans="1:6" ht="24" x14ac:dyDescent="0.25">
      <c r="A130" s="159"/>
      <c r="B130" s="99" t="s">
        <v>1009</v>
      </c>
      <c r="C130" s="99">
        <v>1</v>
      </c>
      <c r="D130" s="99">
        <v>1</v>
      </c>
      <c r="E130" s="99">
        <v>0</v>
      </c>
      <c r="F130" s="99"/>
    </row>
    <row r="131" spans="1:6" x14ac:dyDescent="0.25">
      <c r="A131" s="159"/>
      <c r="B131" s="99" t="s">
        <v>976</v>
      </c>
      <c r="C131" s="99">
        <v>1</v>
      </c>
      <c r="D131" s="99">
        <v>1</v>
      </c>
      <c r="E131" s="99">
        <v>0</v>
      </c>
      <c r="F131" s="99"/>
    </row>
    <row r="132" spans="1:6" x14ac:dyDescent="0.25">
      <c r="A132" s="160"/>
      <c r="B132" s="99" t="s">
        <v>937</v>
      </c>
      <c r="C132" s="99">
        <v>1</v>
      </c>
      <c r="D132" s="99">
        <v>1</v>
      </c>
      <c r="E132" s="99">
        <v>0</v>
      </c>
      <c r="F132" s="99"/>
    </row>
    <row r="133" spans="1:6" x14ac:dyDescent="0.25">
      <c r="A133" s="94" t="s">
        <v>939</v>
      </c>
      <c r="B133" s="94"/>
      <c r="C133" s="94">
        <v>4</v>
      </c>
      <c r="D133" s="94">
        <v>4</v>
      </c>
      <c r="E133" s="94">
        <v>0</v>
      </c>
      <c r="F133" s="94"/>
    </row>
    <row r="134" spans="1:6" x14ac:dyDescent="0.25">
      <c r="A134" s="158" t="s">
        <v>200</v>
      </c>
      <c r="B134" s="99" t="s">
        <v>937</v>
      </c>
      <c r="C134" s="99">
        <v>1</v>
      </c>
      <c r="D134" s="99">
        <v>1</v>
      </c>
      <c r="E134" s="99">
        <v>0</v>
      </c>
      <c r="F134" s="99"/>
    </row>
    <row r="135" spans="1:6" ht="24" x14ac:dyDescent="0.25">
      <c r="A135" s="159"/>
      <c r="B135" s="99" t="s">
        <v>938</v>
      </c>
      <c r="C135" s="99">
        <v>9</v>
      </c>
      <c r="D135" s="99">
        <f>13-4</f>
        <v>9</v>
      </c>
      <c r="E135" s="99">
        <v>0</v>
      </c>
      <c r="F135" s="99"/>
    </row>
    <row r="136" spans="1:6" ht="24" x14ac:dyDescent="0.25">
      <c r="A136" s="160"/>
      <c r="B136" s="99" t="s">
        <v>1010</v>
      </c>
      <c r="C136" s="99">
        <v>1</v>
      </c>
      <c r="D136" s="99">
        <v>1</v>
      </c>
      <c r="E136" s="99">
        <v>0</v>
      </c>
      <c r="F136" s="99"/>
    </row>
    <row r="137" spans="1:6" x14ac:dyDescent="0.25">
      <c r="A137" s="94" t="s">
        <v>939</v>
      </c>
      <c r="B137" s="94"/>
      <c r="C137" s="94">
        <v>11</v>
      </c>
      <c r="D137" s="94">
        <v>11</v>
      </c>
      <c r="E137" s="94">
        <v>0</v>
      </c>
      <c r="F137" s="94"/>
    </row>
    <row r="138" spans="1:6" x14ac:dyDescent="0.25">
      <c r="A138" s="158" t="s">
        <v>180</v>
      </c>
      <c r="B138" s="99" t="s">
        <v>951</v>
      </c>
      <c r="C138" s="99">
        <v>2</v>
      </c>
      <c r="D138" s="99">
        <v>2</v>
      </c>
      <c r="E138" s="99">
        <v>0</v>
      </c>
      <c r="F138" s="99"/>
    </row>
    <row r="139" spans="1:6" x14ac:dyDescent="0.25">
      <c r="A139" s="159"/>
      <c r="B139" s="99" t="s">
        <v>1011</v>
      </c>
      <c r="C139" s="99">
        <v>3</v>
      </c>
      <c r="D139" s="99">
        <v>0</v>
      </c>
      <c r="E139" s="99">
        <v>3</v>
      </c>
      <c r="F139" s="99"/>
    </row>
    <row r="140" spans="1:6" x14ac:dyDescent="0.25">
      <c r="A140" s="159"/>
      <c r="B140" s="99" t="s">
        <v>1012</v>
      </c>
      <c r="C140" s="99">
        <v>1</v>
      </c>
      <c r="D140" s="99">
        <v>1</v>
      </c>
      <c r="E140" s="99">
        <v>0</v>
      </c>
      <c r="F140" s="99"/>
    </row>
    <row r="141" spans="1:6" x14ac:dyDescent="0.25">
      <c r="A141" s="159"/>
      <c r="B141" s="99" t="s">
        <v>945</v>
      </c>
      <c r="C141" s="99">
        <v>1</v>
      </c>
      <c r="D141" s="99">
        <v>1</v>
      </c>
      <c r="E141" s="99">
        <v>0</v>
      </c>
      <c r="F141" s="99"/>
    </row>
    <row r="142" spans="1:6" x14ac:dyDescent="0.25">
      <c r="A142" s="159"/>
      <c r="B142" s="99" t="s">
        <v>989</v>
      </c>
      <c r="C142" s="99">
        <v>2</v>
      </c>
      <c r="D142" s="99">
        <v>2</v>
      </c>
      <c r="E142" s="99">
        <v>0</v>
      </c>
      <c r="F142" s="99"/>
    </row>
    <row r="143" spans="1:6" x14ac:dyDescent="0.25">
      <c r="A143" s="159"/>
      <c r="B143" s="99" t="s">
        <v>1013</v>
      </c>
      <c r="C143" s="99">
        <v>1</v>
      </c>
      <c r="D143" s="99">
        <v>1</v>
      </c>
      <c r="E143" s="99">
        <v>0</v>
      </c>
      <c r="F143" s="99"/>
    </row>
    <row r="144" spans="1:6" x14ac:dyDescent="0.25">
      <c r="A144" s="160"/>
      <c r="B144" s="99" t="s">
        <v>1014</v>
      </c>
      <c r="C144" s="99">
        <v>1</v>
      </c>
      <c r="D144" s="99">
        <v>1</v>
      </c>
      <c r="E144" s="99">
        <v>0</v>
      </c>
      <c r="F144" s="99"/>
    </row>
    <row r="145" spans="1:6" x14ac:dyDescent="0.25">
      <c r="A145" s="94" t="s">
        <v>939</v>
      </c>
      <c r="B145" s="94"/>
      <c r="C145" s="94">
        <v>11</v>
      </c>
      <c r="D145" s="94">
        <v>8</v>
      </c>
      <c r="E145" s="94">
        <v>3</v>
      </c>
      <c r="F145" s="94"/>
    </row>
    <row r="146" spans="1:6" x14ac:dyDescent="0.25">
      <c r="A146" s="158" t="s">
        <v>207</v>
      </c>
      <c r="B146" s="99" t="s">
        <v>950</v>
      </c>
      <c r="C146" s="99">
        <v>4</v>
      </c>
      <c r="D146" s="99">
        <v>4</v>
      </c>
      <c r="E146" s="99">
        <v>0</v>
      </c>
      <c r="F146" s="99"/>
    </row>
    <row r="147" spans="1:6" x14ac:dyDescent="0.25">
      <c r="A147" s="159"/>
      <c r="B147" s="99" t="s">
        <v>964</v>
      </c>
      <c r="C147" s="99">
        <v>1</v>
      </c>
      <c r="D147" s="99">
        <v>1</v>
      </c>
      <c r="E147" s="99">
        <v>0</v>
      </c>
      <c r="F147" s="99"/>
    </row>
    <row r="148" spans="1:6" x14ac:dyDescent="0.25">
      <c r="A148" s="159"/>
      <c r="B148" s="99" t="s">
        <v>1015</v>
      </c>
      <c r="C148" s="99">
        <v>1</v>
      </c>
      <c r="D148" s="99">
        <v>1</v>
      </c>
      <c r="E148" s="99">
        <v>0</v>
      </c>
      <c r="F148" s="99"/>
    </row>
    <row r="149" spans="1:6" x14ac:dyDescent="0.25">
      <c r="A149" s="160"/>
      <c r="B149" s="99" t="s">
        <v>937</v>
      </c>
      <c r="C149" s="99">
        <v>1</v>
      </c>
      <c r="D149" s="99">
        <v>1</v>
      </c>
      <c r="E149" s="99">
        <v>0</v>
      </c>
      <c r="F149" s="99"/>
    </row>
    <row r="150" spans="1:6" x14ac:dyDescent="0.25">
      <c r="A150" s="94" t="s">
        <v>939</v>
      </c>
      <c r="B150" s="94"/>
      <c r="C150" s="94">
        <v>7</v>
      </c>
      <c r="D150" s="94">
        <v>7</v>
      </c>
      <c r="E150" s="94">
        <v>0</v>
      </c>
      <c r="F150" s="94"/>
    </row>
    <row r="151" spans="1:6" x14ac:dyDescent="0.25">
      <c r="A151" s="158" t="s">
        <v>1016</v>
      </c>
      <c r="B151" s="99" t="s">
        <v>953</v>
      </c>
      <c r="C151" s="99">
        <v>17</v>
      </c>
      <c r="D151" s="99">
        <v>0</v>
      </c>
      <c r="E151" s="99">
        <v>17</v>
      </c>
      <c r="F151" s="99"/>
    </row>
    <row r="152" spans="1:6" x14ac:dyDescent="0.25">
      <c r="A152" s="159"/>
      <c r="B152" s="99" t="s">
        <v>955</v>
      </c>
      <c r="C152" s="99">
        <v>5</v>
      </c>
      <c r="D152" s="99">
        <v>0</v>
      </c>
      <c r="E152" s="99">
        <v>5</v>
      </c>
      <c r="F152" s="99"/>
    </row>
    <row r="153" spans="1:6" x14ac:dyDescent="0.25">
      <c r="A153" s="159"/>
      <c r="B153" s="99" t="s">
        <v>945</v>
      </c>
      <c r="C153" s="99">
        <v>1</v>
      </c>
      <c r="D153" s="99">
        <v>1</v>
      </c>
      <c r="E153" s="99">
        <v>0</v>
      </c>
      <c r="F153" s="99"/>
    </row>
    <row r="154" spans="1:6" x14ac:dyDescent="0.25">
      <c r="A154" s="159"/>
      <c r="B154" s="99" t="s">
        <v>956</v>
      </c>
      <c r="C154" s="99">
        <v>16</v>
      </c>
      <c r="D154" s="99">
        <v>0</v>
      </c>
      <c r="E154" s="99">
        <v>16</v>
      </c>
      <c r="F154" s="99"/>
    </row>
    <row r="155" spans="1:6" ht="24" x14ac:dyDescent="0.25">
      <c r="A155" s="159"/>
      <c r="B155" s="99" t="s">
        <v>1017</v>
      </c>
      <c r="C155" s="99">
        <v>8</v>
      </c>
      <c r="D155" s="99">
        <v>0</v>
      </c>
      <c r="E155" s="99">
        <v>8</v>
      </c>
      <c r="F155" s="99"/>
    </row>
    <row r="156" spans="1:6" x14ac:dyDescent="0.25">
      <c r="A156" s="160"/>
      <c r="B156" s="99" t="s">
        <v>1018</v>
      </c>
      <c r="C156" s="99">
        <v>4</v>
      </c>
      <c r="D156" s="99">
        <v>4</v>
      </c>
      <c r="E156" s="99">
        <v>0</v>
      </c>
      <c r="F156" s="99"/>
    </row>
    <row r="157" spans="1:6" x14ac:dyDescent="0.25">
      <c r="A157" s="94" t="s">
        <v>939</v>
      </c>
      <c r="B157" s="94"/>
      <c r="C157" s="94">
        <f>SUM(C151:C156)</f>
        <v>51</v>
      </c>
      <c r="D157" s="94">
        <f t="shared" ref="D157:E157" si="0">SUM(D151:D156)</f>
        <v>5</v>
      </c>
      <c r="E157" s="94">
        <f t="shared" si="0"/>
        <v>46</v>
      </c>
      <c r="F157" s="94"/>
    </row>
    <row r="158" spans="1:6" x14ac:dyDescent="0.25">
      <c r="A158" s="158" t="s">
        <v>227</v>
      </c>
      <c r="B158" s="99" t="s">
        <v>953</v>
      </c>
      <c r="C158" s="99">
        <v>15</v>
      </c>
      <c r="D158" s="99">
        <v>0</v>
      </c>
      <c r="E158" s="99">
        <v>15</v>
      </c>
      <c r="F158" s="99"/>
    </row>
    <row r="159" spans="1:6" x14ac:dyDescent="0.25">
      <c r="A159" s="159"/>
      <c r="B159" s="99" t="s">
        <v>1019</v>
      </c>
      <c r="C159" s="99">
        <v>1</v>
      </c>
      <c r="D159" s="99">
        <v>0</v>
      </c>
      <c r="E159" s="99">
        <v>1</v>
      </c>
      <c r="F159" s="99"/>
    </row>
    <row r="160" spans="1:6" x14ac:dyDescent="0.25">
      <c r="A160" s="159"/>
      <c r="B160" s="99" t="s">
        <v>955</v>
      </c>
      <c r="C160" s="99">
        <v>7</v>
      </c>
      <c r="D160" s="99">
        <v>0</v>
      </c>
      <c r="E160" s="99">
        <v>7</v>
      </c>
      <c r="F160" s="99"/>
    </row>
    <row r="161" spans="1:6" x14ac:dyDescent="0.25">
      <c r="A161" s="159"/>
      <c r="B161" s="99" t="s">
        <v>945</v>
      </c>
      <c r="C161" s="99">
        <v>1</v>
      </c>
      <c r="D161" s="99">
        <v>1</v>
      </c>
      <c r="E161" s="99">
        <v>0</v>
      </c>
      <c r="F161" s="99"/>
    </row>
    <row r="162" spans="1:6" x14ac:dyDescent="0.25">
      <c r="A162" s="159"/>
      <c r="B162" s="99" t="s">
        <v>956</v>
      </c>
      <c r="C162" s="99">
        <v>23</v>
      </c>
      <c r="D162" s="99">
        <v>0</v>
      </c>
      <c r="E162" s="99">
        <v>23</v>
      </c>
      <c r="F162" s="99"/>
    </row>
    <row r="163" spans="1:6" ht="24" x14ac:dyDescent="0.25">
      <c r="A163" s="159"/>
      <c r="B163" s="99" t="s">
        <v>1017</v>
      </c>
      <c r="C163" s="99">
        <v>21</v>
      </c>
      <c r="D163" s="99">
        <v>0</v>
      </c>
      <c r="E163" s="99">
        <v>21</v>
      </c>
      <c r="F163" s="99"/>
    </row>
    <row r="164" spans="1:6" x14ac:dyDescent="0.25">
      <c r="A164" s="159"/>
      <c r="B164" s="99" t="s">
        <v>1020</v>
      </c>
      <c r="C164" s="99">
        <v>1</v>
      </c>
      <c r="D164" s="99">
        <v>0</v>
      </c>
      <c r="E164" s="99">
        <v>1</v>
      </c>
      <c r="F164" s="99"/>
    </row>
    <row r="165" spans="1:6" x14ac:dyDescent="0.25">
      <c r="A165" s="160"/>
      <c r="B165" s="99" t="s">
        <v>1021</v>
      </c>
      <c r="C165" s="99">
        <v>4</v>
      </c>
      <c r="D165" s="99">
        <v>4</v>
      </c>
      <c r="E165" s="99">
        <v>0</v>
      </c>
      <c r="F165" s="99"/>
    </row>
    <row r="166" spans="1:6" x14ac:dyDescent="0.25">
      <c r="A166" s="94" t="s">
        <v>939</v>
      </c>
      <c r="B166" s="94"/>
      <c r="C166" s="94">
        <f>SUM(C158:C165)</f>
        <v>73</v>
      </c>
      <c r="D166" s="94">
        <f t="shared" ref="D166:E166" si="1">SUM(D158:D165)</f>
        <v>5</v>
      </c>
      <c r="E166" s="94">
        <f t="shared" si="1"/>
        <v>68</v>
      </c>
      <c r="F166" s="94"/>
    </row>
    <row r="167" spans="1:6" x14ac:dyDescent="0.25">
      <c r="A167" s="158" t="s">
        <v>216</v>
      </c>
      <c r="B167" s="99" t="s">
        <v>945</v>
      </c>
      <c r="C167" s="99">
        <v>1</v>
      </c>
      <c r="D167" s="99">
        <v>1</v>
      </c>
      <c r="E167" s="99">
        <v>0</v>
      </c>
      <c r="F167" s="99"/>
    </row>
    <row r="168" spans="1:6" x14ac:dyDescent="0.25">
      <c r="A168" s="159"/>
      <c r="B168" s="99" t="s">
        <v>973</v>
      </c>
      <c r="C168" s="99">
        <v>11</v>
      </c>
      <c r="D168" s="99">
        <v>0</v>
      </c>
      <c r="E168" s="99">
        <v>11</v>
      </c>
      <c r="F168" s="99"/>
    </row>
    <row r="169" spans="1:6" x14ac:dyDescent="0.25">
      <c r="A169" s="159"/>
      <c r="B169" s="99" t="s">
        <v>1022</v>
      </c>
      <c r="C169" s="99">
        <v>2</v>
      </c>
      <c r="D169" s="99">
        <v>2</v>
      </c>
      <c r="E169" s="99">
        <v>0</v>
      </c>
      <c r="F169" s="99"/>
    </row>
    <row r="170" spans="1:6" x14ac:dyDescent="0.25">
      <c r="A170" s="160"/>
      <c r="B170" s="99" t="s">
        <v>1023</v>
      </c>
      <c r="C170" s="99">
        <v>5</v>
      </c>
      <c r="D170" s="99">
        <v>5</v>
      </c>
      <c r="E170" s="99">
        <v>0</v>
      </c>
      <c r="F170" s="99"/>
    </row>
    <row r="171" spans="1:6" x14ac:dyDescent="0.25">
      <c r="A171" s="94" t="s">
        <v>939</v>
      </c>
      <c r="B171" s="94"/>
      <c r="C171" s="94">
        <v>19</v>
      </c>
      <c r="D171" s="94">
        <v>8</v>
      </c>
      <c r="E171" s="94">
        <v>11</v>
      </c>
      <c r="F171" s="94"/>
    </row>
    <row r="172" spans="1:6" ht="24.75" customHeight="1" x14ac:dyDescent="0.25">
      <c r="A172" s="158" t="s">
        <v>1024</v>
      </c>
      <c r="B172" s="99" t="s">
        <v>955</v>
      </c>
      <c r="C172" s="99">
        <v>1</v>
      </c>
      <c r="D172" s="99" t="s">
        <v>10</v>
      </c>
      <c r="E172" s="99">
        <v>1</v>
      </c>
      <c r="F172" s="99"/>
    </row>
    <row r="173" spans="1:6" x14ac:dyDescent="0.25">
      <c r="A173" s="159"/>
      <c r="B173" s="99" t="s">
        <v>945</v>
      </c>
      <c r="C173" s="99">
        <v>1</v>
      </c>
      <c r="D173" s="99">
        <v>1</v>
      </c>
      <c r="E173" s="99">
        <v>0</v>
      </c>
      <c r="F173" s="99"/>
    </row>
    <row r="174" spans="1:6" x14ac:dyDescent="0.25">
      <c r="A174" s="159"/>
      <c r="B174" s="99" t="s">
        <v>973</v>
      </c>
      <c r="C174" s="99">
        <v>3</v>
      </c>
      <c r="D174" s="99">
        <v>0</v>
      </c>
      <c r="E174" s="99">
        <v>3</v>
      </c>
      <c r="F174" s="99"/>
    </row>
    <row r="175" spans="1:6" x14ac:dyDescent="0.25">
      <c r="A175" s="159"/>
      <c r="B175" s="99" t="s">
        <v>1025</v>
      </c>
      <c r="C175" s="99">
        <v>27</v>
      </c>
      <c r="D175" s="99">
        <v>0</v>
      </c>
      <c r="E175" s="99">
        <v>27</v>
      </c>
      <c r="F175" s="99"/>
    </row>
    <row r="176" spans="1:6" x14ac:dyDescent="0.25">
      <c r="A176" s="159"/>
      <c r="B176" s="99" t="s">
        <v>1026</v>
      </c>
      <c r="C176" s="99">
        <v>15</v>
      </c>
      <c r="D176" s="99">
        <v>0</v>
      </c>
      <c r="E176" s="99">
        <v>15</v>
      </c>
      <c r="F176" s="99"/>
    </row>
    <row r="177" spans="1:6" x14ac:dyDescent="0.25">
      <c r="A177" s="159"/>
      <c r="B177" s="99" t="s">
        <v>1027</v>
      </c>
      <c r="C177" s="99">
        <v>1</v>
      </c>
      <c r="D177" s="99">
        <v>1</v>
      </c>
      <c r="E177" s="99">
        <v>0</v>
      </c>
      <c r="F177" s="99"/>
    </row>
    <row r="178" spans="1:6" x14ac:dyDescent="0.25">
      <c r="A178" s="159"/>
      <c r="B178" s="99" t="s">
        <v>1028</v>
      </c>
      <c r="C178" s="99">
        <v>2</v>
      </c>
      <c r="D178" s="99">
        <v>2</v>
      </c>
      <c r="E178" s="99">
        <v>0</v>
      </c>
      <c r="F178" s="99"/>
    </row>
    <row r="179" spans="1:6" x14ac:dyDescent="0.25">
      <c r="A179" s="160"/>
      <c r="B179" s="99" t="s">
        <v>1029</v>
      </c>
      <c r="C179" s="99">
        <v>1</v>
      </c>
      <c r="D179" s="99">
        <v>1</v>
      </c>
      <c r="E179" s="99">
        <v>0</v>
      </c>
      <c r="F179" s="99"/>
    </row>
    <row r="180" spans="1:6" x14ac:dyDescent="0.25">
      <c r="A180" s="94" t="s">
        <v>939</v>
      </c>
      <c r="B180" s="94"/>
      <c r="C180" s="94">
        <v>51</v>
      </c>
      <c r="D180" s="94">
        <v>5</v>
      </c>
      <c r="E180" s="94">
        <v>46</v>
      </c>
      <c r="F180" s="94"/>
    </row>
    <row r="181" spans="1:6" x14ac:dyDescent="0.25">
      <c r="A181" s="158" t="s">
        <v>162</v>
      </c>
      <c r="B181" s="99" t="s">
        <v>1030</v>
      </c>
      <c r="C181" s="99">
        <v>1</v>
      </c>
      <c r="D181" s="99">
        <v>1</v>
      </c>
      <c r="E181" s="99">
        <v>0</v>
      </c>
      <c r="F181" s="99"/>
    </row>
    <row r="182" spans="1:6" x14ac:dyDescent="0.25">
      <c r="A182" s="159"/>
      <c r="B182" s="99" t="s">
        <v>945</v>
      </c>
      <c r="C182" s="99">
        <v>1</v>
      </c>
      <c r="D182" s="99">
        <v>1</v>
      </c>
      <c r="E182" s="99">
        <v>0</v>
      </c>
      <c r="F182" s="99"/>
    </row>
    <row r="183" spans="1:6" x14ac:dyDescent="0.25">
      <c r="A183" s="159"/>
      <c r="B183" s="99" t="s">
        <v>1031</v>
      </c>
      <c r="C183" s="99">
        <v>1</v>
      </c>
      <c r="D183" s="99">
        <v>1</v>
      </c>
      <c r="E183" s="99">
        <v>0</v>
      </c>
      <c r="F183" s="99"/>
    </row>
    <row r="184" spans="1:6" x14ac:dyDescent="0.25">
      <c r="A184" s="159"/>
      <c r="B184" s="99" t="s">
        <v>956</v>
      </c>
      <c r="C184" s="99">
        <v>3</v>
      </c>
      <c r="D184" s="99">
        <v>0</v>
      </c>
      <c r="E184" s="99">
        <v>3</v>
      </c>
      <c r="F184" s="99"/>
    </row>
    <row r="185" spans="1:6" ht="24" x14ac:dyDescent="0.25">
      <c r="A185" s="159"/>
      <c r="B185" s="99" t="s">
        <v>1032</v>
      </c>
      <c r="C185" s="99">
        <v>1</v>
      </c>
      <c r="D185" s="99">
        <v>1</v>
      </c>
      <c r="E185" s="99">
        <v>0</v>
      </c>
      <c r="F185" s="99"/>
    </row>
    <row r="186" spans="1:6" x14ac:dyDescent="0.25">
      <c r="A186" s="160"/>
      <c r="B186" s="99" t="s">
        <v>1033</v>
      </c>
      <c r="C186" s="99">
        <v>7</v>
      </c>
      <c r="D186" s="99">
        <v>7</v>
      </c>
      <c r="E186" s="99">
        <v>0</v>
      </c>
      <c r="F186" s="99"/>
    </row>
    <row r="187" spans="1:6" x14ac:dyDescent="0.25">
      <c r="A187" s="94" t="s">
        <v>939</v>
      </c>
      <c r="B187" s="94"/>
      <c r="C187" s="94">
        <v>14</v>
      </c>
      <c r="D187" s="94">
        <v>11</v>
      </c>
      <c r="E187" s="94">
        <v>3</v>
      </c>
      <c r="F187" s="94"/>
    </row>
    <row r="188" spans="1:6" x14ac:dyDescent="0.25">
      <c r="A188" s="158" t="s">
        <v>1034</v>
      </c>
      <c r="B188" s="99" t="s">
        <v>945</v>
      </c>
      <c r="C188" s="99">
        <v>1</v>
      </c>
      <c r="D188" s="99">
        <v>1</v>
      </c>
      <c r="E188" s="99">
        <v>0</v>
      </c>
      <c r="F188" s="99"/>
    </row>
    <row r="189" spans="1:6" x14ac:dyDescent="0.25">
      <c r="A189" s="159"/>
      <c r="B189" s="99" t="s">
        <v>990</v>
      </c>
      <c r="C189" s="99">
        <v>3</v>
      </c>
      <c r="D189" s="99">
        <v>3</v>
      </c>
      <c r="E189" s="99">
        <v>0</v>
      </c>
      <c r="F189" s="99"/>
    </row>
    <row r="190" spans="1:6" x14ac:dyDescent="0.25">
      <c r="A190" s="160"/>
      <c r="B190" s="99" t="s">
        <v>1035</v>
      </c>
      <c r="C190" s="99">
        <v>5</v>
      </c>
      <c r="D190" s="99">
        <v>5</v>
      </c>
      <c r="E190" s="99">
        <v>0</v>
      </c>
      <c r="F190" s="99"/>
    </row>
    <row r="191" spans="1:6" x14ac:dyDescent="0.25">
      <c r="A191" s="94" t="s">
        <v>939</v>
      </c>
      <c r="B191" s="94"/>
      <c r="C191" s="94">
        <v>9</v>
      </c>
      <c r="D191" s="94">
        <v>9</v>
      </c>
      <c r="E191" s="94">
        <v>0</v>
      </c>
      <c r="F191" s="94"/>
    </row>
    <row r="192" spans="1:6" x14ac:dyDescent="0.25">
      <c r="A192" s="158" t="s">
        <v>1036</v>
      </c>
      <c r="B192" s="99" t="s">
        <v>945</v>
      </c>
      <c r="C192" s="99">
        <v>1</v>
      </c>
      <c r="D192" s="99">
        <v>1</v>
      </c>
      <c r="E192" s="99">
        <v>0</v>
      </c>
      <c r="F192" s="99"/>
    </row>
    <row r="193" spans="1:6" ht="24" x14ac:dyDescent="0.25">
      <c r="A193" s="160"/>
      <c r="B193" s="99" t="s">
        <v>1037</v>
      </c>
      <c r="C193" s="99">
        <v>1</v>
      </c>
      <c r="D193" s="99">
        <v>1</v>
      </c>
      <c r="E193" s="99">
        <v>0</v>
      </c>
      <c r="F193" s="99"/>
    </row>
    <row r="194" spans="1:6" x14ac:dyDescent="0.25">
      <c r="A194" s="94" t="s">
        <v>939</v>
      </c>
      <c r="B194" s="94"/>
      <c r="C194" s="94">
        <v>2</v>
      </c>
      <c r="D194" s="94">
        <v>2</v>
      </c>
      <c r="E194" s="94">
        <v>0</v>
      </c>
      <c r="F194" s="94"/>
    </row>
    <row r="195" spans="1:6" x14ac:dyDescent="0.25">
      <c r="A195" s="99" t="s">
        <v>223</v>
      </c>
      <c r="B195" s="99" t="s">
        <v>964</v>
      </c>
      <c r="C195" s="99">
        <v>3</v>
      </c>
      <c r="D195" s="99">
        <v>3</v>
      </c>
      <c r="E195" s="99">
        <v>0</v>
      </c>
      <c r="F195" s="99"/>
    </row>
    <row r="196" spans="1:6" x14ac:dyDescent="0.25">
      <c r="A196" s="94" t="s">
        <v>939</v>
      </c>
      <c r="B196" s="94"/>
      <c r="C196" s="94">
        <v>3</v>
      </c>
      <c r="D196" s="94">
        <v>3</v>
      </c>
      <c r="E196" s="94">
        <v>0</v>
      </c>
      <c r="F196" s="94"/>
    </row>
    <row r="197" spans="1:6" x14ac:dyDescent="0.25">
      <c r="A197" s="94" t="s">
        <v>939</v>
      </c>
      <c r="B197" s="94"/>
      <c r="C197" s="94">
        <f>+C196+C194+C191+C187+C180+C171+C166+C157+C150+C145+C137+C133+C128+C123+C120+C116+C114+C103+C98+C88+C83+C80+C75+C72+C69+C64+C60+C54+C51+C48+C41+C38+C31+C20+C17+C14+C11+C8</f>
        <v>500</v>
      </c>
      <c r="D197" s="94">
        <f t="shared" ref="D197:E197" si="2">+D196+D194+D191+D187+D180+D171+D166+D157+D150+D145+D137+D133+D128+D123+D120+D116+D114+D103+D98+D88+D83+D80+D75+D72+D69+D64+D60+D54+D51+D48+D41+D38+D31+D20+D17+D14+D11+D8</f>
        <v>270</v>
      </c>
      <c r="E197" s="94">
        <f t="shared" si="2"/>
        <v>230</v>
      </c>
      <c r="F197" s="94"/>
    </row>
    <row r="198" spans="1:6" ht="36.75" customHeight="1" x14ac:dyDescent="0.25">
      <c r="A198" s="163"/>
      <c r="B198" s="163"/>
      <c r="C198" s="163"/>
      <c r="D198" s="163"/>
      <c r="E198" s="163"/>
      <c r="F198" s="163"/>
    </row>
  </sheetData>
  <mergeCells count="40">
    <mergeCell ref="A1:F1"/>
    <mergeCell ref="A2:F2"/>
    <mergeCell ref="A3:F3"/>
    <mergeCell ref="A198:F198"/>
    <mergeCell ref="A5:A7"/>
    <mergeCell ref="A9:A10"/>
    <mergeCell ref="A12:A13"/>
    <mergeCell ref="A15:A16"/>
    <mergeCell ref="A18:A19"/>
    <mergeCell ref="A21:A30"/>
    <mergeCell ref="A32:A37"/>
    <mergeCell ref="A39:A40"/>
    <mergeCell ref="A42:A47"/>
    <mergeCell ref="A49:A50"/>
    <mergeCell ref="A52:A53"/>
    <mergeCell ref="A55:A59"/>
    <mergeCell ref="A61:A63"/>
    <mergeCell ref="A65:A68"/>
    <mergeCell ref="A70:A71"/>
    <mergeCell ref="A73:A74"/>
    <mergeCell ref="A76:A79"/>
    <mergeCell ref="A81:A82"/>
    <mergeCell ref="A84:A87"/>
    <mergeCell ref="A89:A97"/>
    <mergeCell ref="A99:A102"/>
    <mergeCell ref="A104:A113"/>
    <mergeCell ref="A117:A119"/>
    <mergeCell ref="A121:A122"/>
    <mergeCell ref="A124:A127"/>
    <mergeCell ref="A129:A132"/>
    <mergeCell ref="A134:A136"/>
    <mergeCell ref="A172:A179"/>
    <mergeCell ref="A181:A186"/>
    <mergeCell ref="A188:A190"/>
    <mergeCell ref="A192:A193"/>
    <mergeCell ref="A138:A144"/>
    <mergeCell ref="A146:A149"/>
    <mergeCell ref="A151:A156"/>
    <mergeCell ref="A158:A165"/>
    <mergeCell ref="A167:A170"/>
  </mergeCells>
  <printOptions horizontalCentered="1"/>
  <pageMargins left="0.70866141732283472" right="0.70866141732283472" top="0.55118110236220474" bottom="0.55118110236220474" header="0.31496062992125984" footer="0.31496062992125984"/>
  <pageSetup scale="7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H21"/>
  <sheetViews>
    <sheetView topLeftCell="BL2" workbookViewId="0">
      <selection activeCell="A2" sqref="A2:CH21"/>
    </sheetView>
  </sheetViews>
  <sheetFormatPr baseColWidth="10" defaultColWidth="11.42578125" defaultRowHeight="15" x14ac:dyDescent="0.25"/>
  <cols>
    <col min="1" max="1" width="3.140625" style="3" customWidth="1"/>
    <col min="2" max="2" width="11" customWidth="1"/>
    <col min="3" max="3" width="13.28515625" customWidth="1"/>
    <col min="4" max="4" width="11.28515625" customWidth="1"/>
    <col min="5" max="5" width="12.140625" bestFit="1" customWidth="1"/>
    <col min="6" max="6" width="11.140625" bestFit="1" customWidth="1"/>
    <col min="7" max="10" width="10.7109375" bestFit="1" customWidth="1"/>
    <col min="11" max="11" width="11.140625" bestFit="1" customWidth="1"/>
    <col min="12" max="12" width="10.7109375" bestFit="1" customWidth="1"/>
    <col min="13" max="13" width="11.42578125" bestFit="1" customWidth="1"/>
    <col min="14" max="15" width="10.7109375" bestFit="1" customWidth="1"/>
    <col min="16" max="16" width="12.140625" bestFit="1" customWidth="1"/>
    <col min="17" max="17" width="11.42578125" bestFit="1" customWidth="1"/>
    <col min="18" max="18" width="11.140625" bestFit="1" customWidth="1"/>
    <col min="19" max="19" width="11.42578125" bestFit="1" customWidth="1"/>
    <col min="20" max="20" width="10.85546875" bestFit="1" customWidth="1"/>
    <col min="21" max="21" width="11" bestFit="1" customWidth="1"/>
    <col min="22" max="22" width="11.140625" bestFit="1" customWidth="1"/>
    <col min="23" max="24" width="10.7109375" bestFit="1" customWidth="1"/>
    <col min="25" max="25" width="11.5703125" bestFit="1" customWidth="1"/>
    <col min="26" max="26" width="11.7109375" bestFit="1" customWidth="1"/>
    <col min="27" max="31" width="10.7109375" bestFit="1" customWidth="1"/>
    <col min="32" max="32" width="11" bestFit="1" customWidth="1"/>
    <col min="33" max="33" width="11.42578125" bestFit="1" customWidth="1"/>
    <col min="34" max="34" width="10.7109375" bestFit="1" customWidth="1"/>
    <col min="35" max="35" width="11.140625" bestFit="1" customWidth="1"/>
    <col min="36" max="36" width="11.7109375" bestFit="1" customWidth="1"/>
    <col min="37" max="37" width="11.140625" bestFit="1" customWidth="1"/>
    <col min="38" max="40" width="10.7109375" bestFit="1" customWidth="1"/>
    <col min="41" max="41" width="11.42578125" bestFit="1" customWidth="1"/>
    <col min="42" max="45" width="10.7109375" bestFit="1" customWidth="1"/>
    <col min="46" max="46" width="11.5703125" bestFit="1" customWidth="1"/>
    <col min="47" max="47" width="11.7109375" bestFit="1" customWidth="1"/>
    <col min="48" max="48" width="10.7109375" bestFit="1" customWidth="1"/>
    <col min="49" max="49" width="11.28515625" bestFit="1" customWidth="1"/>
    <col min="50" max="50" width="10.85546875" bestFit="1" customWidth="1"/>
    <col min="51" max="51" width="10.7109375" bestFit="1" customWidth="1"/>
    <col min="52" max="52" width="11.28515625" bestFit="1" customWidth="1"/>
    <col min="53" max="54" width="10.7109375" bestFit="1" customWidth="1"/>
    <col min="55" max="55" width="11.28515625" bestFit="1" customWidth="1"/>
    <col min="56" max="56" width="11" bestFit="1" customWidth="1"/>
    <col min="57" max="57" width="11.7109375" bestFit="1" customWidth="1"/>
    <col min="58" max="59" width="10.7109375" bestFit="1" customWidth="1"/>
    <col min="60" max="61" width="10.85546875" bestFit="1" customWidth="1"/>
    <col min="62" max="63" width="10.7109375" bestFit="1" customWidth="1"/>
    <col min="64" max="64" width="11.7109375" bestFit="1" customWidth="1"/>
    <col min="65" max="65" width="11.42578125" bestFit="1" customWidth="1"/>
    <col min="66" max="66" width="11.140625" bestFit="1" customWidth="1"/>
    <col min="67" max="67" width="11.42578125" bestFit="1" customWidth="1"/>
    <col min="68" max="68" width="11.5703125" bestFit="1" customWidth="1"/>
    <col min="69" max="69" width="10.7109375" bestFit="1" customWidth="1"/>
    <col min="70" max="70" width="11.7109375" bestFit="1" customWidth="1"/>
    <col min="71" max="71" width="11" bestFit="1" customWidth="1"/>
    <col min="72" max="74" width="10.7109375" bestFit="1" customWidth="1"/>
    <col min="75" max="75" width="11.5703125" bestFit="1" customWidth="1"/>
    <col min="76" max="76" width="10.7109375" bestFit="1" customWidth="1"/>
    <col min="77" max="79" width="11.7109375" bestFit="1" customWidth="1"/>
    <col min="80" max="80" width="10.7109375" bestFit="1" customWidth="1"/>
    <col min="81" max="81" width="11.7109375" bestFit="1" customWidth="1"/>
    <col min="82" max="82" width="10.85546875" bestFit="1" customWidth="1"/>
    <col min="83" max="85" width="11.7109375" bestFit="1" customWidth="1"/>
    <col min="86" max="86" width="10.7109375" bestFit="1" customWidth="1"/>
  </cols>
  <sheetData>
    <row r="1" spans="1:86" ht="44.25" hidden="1" customHeight="1" x14ac:dyDescent="0.25">
      <c r="A1" s="142" t="s">
        <v>1038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1:86" x14ac:dyDescent="0.25">
      <c r="A2" s="164" t="s">
        <v>1097</v>
      </c>
      <c r="B2" s="165" t="s">
        <v>1039</v>
      </c>
      <c r="C2" s="166"/>
      <c r="D2" s="167"/>
      <c r="E2" s="100" t="s">
        <v>10</v>
      </c>
      <c r="F2" s="101" t="s">
        <v>585</v>
      </c>
      <c r="G2" s="101" t="s">
        <v>585</v>
      </c>
      <c r="H2" s="101" t="s">
        <v>585</v>
      </c>
      <c r="I2" s="101" t="s">
        <v>585</v>
      </c>
      <c r="J2" s="101" t="s">
        <v>585</v>
      </c>
      <c r="K2" s="101" t="s">
        <v>585</v>
      </c>
      <c r="L2" s="101" t="s">
        <v>585</v>
      </c>
      <c r="M2" s="101" t="s">
        <v>585</v>
      </c>
      <c r="N2" s="101" t="s">
        <v>585</v>
      </c>
      <c r="O2" s="101" t="s">
        <v>585</v>
      </c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</row>
    <row r="3" spans="1:86" x14ac:dyDescent="0.25">
      <c r="A3" s="164"/>
      <c r="B3" s="168"/>
      <c r="C3" s="169"/>
      <c r="D3" s="170"/>
      <c r="E3" s="103">
        <v>1251098.18201827</v>
      </c>
      <c r="F3" s="103">
        <v>901377.26212030812</v>
      </c>
      <c r="G3" s="103">
        <v>607170.00907037151</v>
      </c>
      <c r="H3" s="103">
        <v>555390.71426923957</v>
      </c>
      <c r="I3" s="103">
        <v>556373.96147704509</v>
      </c>
      <c r="J3" s="103">
        <v>510647.36072864436</v>
      </c>
      <c r="K3" s="103">
        <v>496963.02070129808</v>
      </c>
      <c r="L3" s="103">
        <v>440743.72387349041</v>
      </c>
      <c r="M3" s="103">
        <v>401411.52630337805</v>
      </c>
      <c r="N3" s="103">
        <v>386030.753284242</v>
      </c>
      <c r="O3" s="103">
        <v>359958.44932240719</v>
      </c>
      <c r="P3" s="103">
        <v>366404.9407464948</v>
      </c>
      <c r="Q3" s="103">
        <v>350827.87059140479</v>
      </c>
      <c r="R3" s="103">
        <v>328244.04577876121</v>
      </c>
      <c r="S3" s="103">
        <v>316336.67340790282</v>
      </c>
      <c r="T3" s="103">
        <v>318595.46294190327</v>
      </c>
      <c r="U3" s="103">
        <v>320029.308314592</v>
      </c>
      <c r="V3" s="103">
        <v>300745.25587137858</v>
      </c>
      <c r="W3" s="103">
        <v>309603.47760472272</v>
      </c>
      <c r="X3" s="103">
        <v>309603.47760472272</v>
      </c>
      <c r="Y3" s="103">
        <v>306653.34175012307</v>
      </c>
      <c r="Z3" s="103">
        <v>300002.78606434842</v>
      </c>
      <c r="AA3" s="103">
        <v>298155.59195459</v>
      </c>
      <c r="AB3" s="103">
        <v>287574.92515387683</v>
      </c>
      <c r="AC3" s="103">
        <v>288059.2028747584</v>
      </c>
      <c r="AD3" s="103">
        <v>266450.02636515995</v>
      </c>
      <c r="AE3" s="103">
        <v>258946.77022911879</v>
      </c>
      <c r="AF3" s="103">
        <v>256617.69939507564</v>
      </c>
      <c r="AG3" s="103">
        <v>256038.57523617079</v>
      </c>
      <c r="AH3" s="103">
        <v>258710.55539184081</v>
      </c>
      <c r="AI3" s="103">
        <v>259316.26620836282</v>
      </c>
      <c r="AJ3" s="103">
        <v>258043.2513710848</v>
      </c>
      <c r="AK3" s="103">
        <v>257104.10990574482</v>
      </c>
      <c r="AL3" s="103">
        <v>257063.85864281442</v>
      </c>
      <c r="AM3" s="103">
        <v>255185.57571213442</v>
      </c>
      <c r="AN3" s="103">
        <v>258424.21591969443</v>
      </c>
      <c r="AO3" s="103">
        <v>259316.26620836282</v>
      </c>
      <c r="AP3" s="103">
        <v>267029.21598496556</v>
      </c>
      <c r="AQ3" s="103">
        <v>260701.47205220163</v>
      </c>
      <c r="AR3" s="103">
        <v>259095.7374960348</v>
      </c>
      <c r="AS3" s="103">
        <v>255822.24885725798</v>
      </c>
      <c r="AT3" s="103">
        <v>256423.29939507562</v>
      </c>
      <c r="AU3" s="103">
        <v>244602.80047025922</v>
      </c>
      <c r="AV3" s="103">
        <v>245944.34329475241</v>
      </c>
      <c r="AW3" s="103">
        <v>245426.1962793924</v>
      </c>
      <c r="AX3" s="103">
        <v>229029.46066890043</v>
      </c>
      <c r="AY3" s="103">
        <v>229043.06202805365</v>
      </c>
      <c r="AZ3" s="103">
        <v>229211.23844648551</v>
      </c>
      <c r="BA3" s="103">
        <v>227347.48916644801</v>
      </c>
      <c r="BB3" s="103">
        <v>229421.30934926643</v>
      </c>
      <c r="BC3" s="103">
        <v>229258.61423087723</v>
      </c>
      <c r="BD3" s="103">
        <v>231078.65364632005</v>
      </c>
      <c r="BE3" s="103">
        <v>229693.98421609963</v>
      </c>
      <c r="BF3" s="103">
        <v>231185.78967504724</v>
      </c>
      <c r="BG3" s="103">
        <v>229219.75320472525</v>
      </c>
      <c r="BH3" s="103">
        <v>227771.43742755405</v>
      </c>
      <c r="BI3" s="103">
        <v>195032.59249712204</v>
      </c>
      <c r="BJ3" s="103">
        <v>190192.35682065043</v>
      </c>
      <c r="BK3" s="103">
        <v>182364.16116309361</v>
      </c>
      <c r="BL3" s="103">
        <v>182342.78759871001</v>
      </c>
      <c r="BM3" s="103">
        <v>181044.60796367322</v>
      </c>
      <c r="BN3" s="103">
        <v>180922.8434150636</v>
      </c>
      <c r="BO3" s="103">
        <v>179440.2952673648</v>
      </c>
      <c r="BP3" s="103">
        <v>180125.54469517843</v>
      </c>
      <c r="BQ3" s="103">
        <v>160691.234933912</v>
      </c>
      <c r="BR3" s="103">
        <v>162346.43944333919</v>
      </c>
      <c r="BS3" s="103">
        <v>162220.26760066522</v>
      </c>
      <c r="BT3" s="103">
        <v>153624.41138974958</v>
      </c>
      <c r="BU3" s="103">
        <v>152188.21186571318</v>
      </c>
      <c r="BV3" s="103">
        <v>144131.33389298923</v>
      </c>
      <c r="BW3" s="103">
        <v>145652.19025231086</v>
      </c>
      <c r="BX3" s="103">
        <v>136376.08078302958</v>
      </c>
      <c r="BY3" s="103">
        <v>119377.54642214559</v>
      </c>
      <c r="BZ3" s="103">
        <v>137060.34568859678</v>
      </c>
      <c r="CA3" s="103">
        <v>137960.33056399721</v>
      </c>
      <c r="CB3" s="103">
        <v>139731.67816049754</v>
      </c>
      <c r="CC3" s="103">
        <v>133847.86108182921</v>
      </c>
      <c r="CD3" s="103">
        <v>201345.5753152332</v>
      </c>
      <c r="CE3" s="103">
        <v>135996.73411354551</v>
      </c>
      <c r="CF3" s="103">
        <v>152773.1541049768</v>
      </c>
      <c r="CG3" s="103">
        <v>164183.0610189664</v>
      </c>
      <c r="CH3" s="103">
        <v>199458.8724955536</v>
      </c>
    </row>
    <row r="4" spans="1:86" ht="15" customHeight="1" x14ac:dyDescent="0.25">
      <c r="A4" s="164"/>
      <c r="B4" s="171" t="s">
        <v>1040</v>
      </c>
      <c r="C4" s="172"/>
      <c r="D4" s="173"/>
      <c r="E4" s="100">
        <v>90899.386834855832</v>
      </c>
      <c r="F4" s="100">
        <v>65836.02684335901</v>
      </c>
      <c r="G4" s="100">
        <v>44380.060755864295</v>
      </c>
      <c r="H4" s="100">
        <v>40616.514522436635</v>
      </c>
      <c r="I4" s="100">
        <v>40698.451789753766</v>
      </c>
      <c r="J4" s="100">
        <v>37338.221727387034</v>
      </c>
      <c r="K4" s="100">
        <v>36389.675058441506</v>
      </c>
      <c r="L4" s="100">
        <v>32226.163656124201</v>
      </c>
      <c r="M4" s="100">
        <v>29348.360525281503</v>
      </c>
      <c r="N4" s="100">
        <v>28262.1494403535</v>
      </c>
      <c r="O4" s="100">
        <v>26300.577443533937</v>
      </c>
      <c r="P4" s="100">
        <v>26837.785062207902</v>
      </c>
      <c r="Q4" s="100">
        <v>25675.155882617066</v>
      </c>
      <c r="R4" s="100">
        <v>24009.620481563434</v>
      </c>
      <c r="S4" s="100">
        <v>23139.799450658567</v>
      </c>
      <c r="T4" s="100">
        <v>23328.03191182527</v>
      </c>
      <c r="U4" s="100">
        <v>23447.519026215999</v>
      </c>
      <c r="V4" s="100">
        <v>21907.919655948219</v>
      </c>
      <c r="W4" s="100">
        <v>22646.104800393565</v>
      </c>
      <c r="X4" s="100">
        <v>22646.104800393565</v>
      </c>
      <c r="Y4" s="100">
        <v>22455.315145843597</v>
      </c>
      <c r="Z4" s="100">
        <v>21981.637172029034</v>
      </c>
      <c r="AA4" s="100">
        <v>21827.704329549164</v>
      </c>
      <c r="AB4" s="100">
        <v>21080.207096156402</v>
      </c>
      <c r="AC4" s="100">
        <v>21120.563572896535</v>
      </c>
      <c r="AD4" s="100">
        <v>19516.423863763332</v>
      </c>
      <c r="AE4" s="100">
        <v>18966.877519093232</v>
      </c>
      <c r="AF4" s="100">
        <v>18772.788282922967</v>
      </c>
      <c r="AG4" s="100">
        <v>18724.527936347564</v>
      </c>
      <c r="AH4" s="100">
        <v>18947.192949320066</v>
      </c>
      <c r="AI4" s="100">
        <v>18997.6688506969</v>
      </c>
      <c r="AJ4" s="100">
        <v>18891.584280923733</v>
      </c>
      <c r="AK4" s="100">
        <v>18813.322492145398</v>
      </c>
      <c r="AL4" s="100">
        <v>18809.968220234532</v>
      </c>
      <c r="AM4" s="100">
        <v>18653.444642677867</v>
      </c>
      <c r="AN4" s="100">
        <v>18923.331326641201</v>
      </c>
      <c r="AO4" s="100">
        <v>18997.6688506969</v>
      </c>
      <c r="AP4" s="100">
        <v>19640.414665413799</v>
      </c>
      <c r="AQ4" s="100">
        <v>19113.102671016801</v>
      </c>
      <c r="AR4" s="100">
        <v>18979.291458002899</v>
      </c>
      <c r="AS4" s="100">
        <v>18706.500738104831</v>
      </c>
      <c r="AT4" s="100">
        <v>18756.588282922967</v>
      </c>
      <c r="AU4" s="100">
        <v>17907.071705854934</v>
      </c>
      <c r="AV4" s="100">
        <v>18018.866941229368</v>
      </c>
      <c r="AW4" s="100">
        <v>17975.688023282699</v>
      </c>
      <c r="AX4" s="100">
        <v>16771.988389075035</v>
      </c>
      <c r="AY4" s="100">
        <v>16773.121835671136</v>
      </c>
      <c r="AZ4" s="100">
        <v>16787.136537207127</v>
      </c>
      <c r="BA4" s="100">
        <v>16631.824097204</v>
      </c>
      <c r="BB4" s="100">
        <v>16804.642445772202</v>
      </c>
      <c r="BC4" s="100">
        <v>16791.084519239768</v>
      </c>
      <c r="BD4" s="100">
        <v>16942.75447052667</v>
      </c>
      <c r="BE4" s="100">
        <v>16827.365351341636</v>
      </c>
      <c r="BF4" s="100">
        <v>16951.682472920602</v>
      </c>
      <c r="BG4" s="100">
        <v>16787.84610039377</v>
      </c>
      <c r="BH4" s="100">
        <v>16667.153118962837</v>
      </c>
      <c r="BI4" s="100">
        <v>14323.456041426834</v>
      </c>
      <c r="BJ4" s="100">
        <v>13920.103068387532</v>
      </c>
      <c r="BK4" s="100">
        <v>13370.908430257801</v>
      </c>
      <c r="BL4" s="100">
        <v>13369.127299892501</v>
      </c>
      <c r="BM4" s="100">
        <v>13260.945663639435</v>
      </c>
      <c r="BN4" s="100">
        <v>13250.79861792197</v>
      </c>
      <c r="BO4" s="100">
        <v>13127.252938947069</v>
      </c>
      <c r="BP4" s="100">
        <v>13184.357057931536</v>
      </c>
      <c r="BQ4" s="100">
        <v>11781.606244492667</v>
      </c>
      <c r="BR4" s="100">
        <v>11919.5399536116</v>
      </c>
      <c r="BS4" s="100">
        <v>11909.025633388766</v>
      </c>
      <c r="BT4" s="100">
        <v>11270.769282479132</v>
      </c>
      <c r="BU4" s="100">
        <v>11151.085988809433</v>
      </c>
      <c r="BV4" s="100">
        <v>10564.244491082434</v>
      </c>
      <c r="BW4" s="100">
        <v>10690.982521025902</v>
      </c>
      <c r="BX4" s="100">
        <v>10026.3283985858</v>
      </c>
      <c r="BY4" s="100">
        <v>8812.648868512133</v>
      </c>
      <c r="BZ4" s="100">
        <v>10100.185474049733</v>
      </c>
      <c r="CA4" s="100">
        <v>10190.849213666434</v>
      </c>
      <c r="CB4" s="100">
        <v>10322.796513374798</v>
      </c>
      <c r="CC4" s="100">
        <v>9886.8184234857672</v>
      </c>
      <c r="CD4" s="100">
        <v>14849.537942936098</v>
      </c>
      <c r="CE4" s="100">
        <v>10065.891176128791</v>
      </c>
      <c r="CF4" s="100">
        <v>11282.381175414732</v>
      </c>
      <c r="CG4" s="100">
        <v>12134.471751580533</v>
      </c>
      <c r="CH4" s="100">
        <v>14692.312707962799</v>
      </c>
    </row>
    <row r="5" spans="1:86" ht="15" customHeight="1" x14ac:dyDescent="0.25">
      <c r="A5" s="164"/>
      <c r="B5" s="174" t="s">
        <v>1041</v>
      </c>
      <c r="C5" s="171"/>
      <c r="D5" s="173"/>
      <c r="E5" s="100"/>
      <c r="F5" s="100" t="s">
        <v>585</v>
      </c>
      <c r="G5" s="100" t="s">
        <v>585</v>
      </c>
      <c r="H5" s="100" t="s">
        <v>585</v>
      </c>
      <c r="I5" s="100" t="s">
        <v>585</v>
      </c>
      <c r="J5" s="100" t="s">
        <v>585</v>
      </c>
      <c r="K5" s="100" t="s">
        <v>585</v>
      </c>
      <c r="L5" s="100" t="s">
        <v>585</v>
      </c>
      <c r="M5" s="100" t="s">
        <v>585</v>
      </c>
      <c r="N5" s="100" t="s">
        <v>585</v>
      </c>
      <c r="O5" s="100" t="s">
        <v>585</v>
      </c>
      <c r="P5" s="103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</row>
    <row r="6" spans="1:86" ht="15" customHeight="1" x14ac:dyDescent="0.25">
      <c r="A6" s="164"/>
      <c r="B6" s="175"/>
      <c r="C6" s="171" t="s">
        <v>1042</v>
      </c>
      <c r="D6" s="173"/>
      <c r="E6" s="100">
        <v>1300.158392</v>
      </c>
      <c r="F6" s="100">
        <v>901.94551200000001</v>
      </c>
      <c r="G6" s="100">
        <v>603.16214400000001</v>
      </c>
      <c r="H6" s="100">
        <v>549.34599200000002</v>
      </c>
      <c r="I6" s="100">
        <v>549.34599200000002</v>
      </c>
      <c r="J6" s="100">
        <v>505.39475999999996</v>
      </c>
      <c r="K6" s="100">
        <v>486.67361600000004</v>
      </c>
      <c r="L6" s="100">
        <v>435.78204800000003</v>
      </c>
      <c r="M6" s="100">
        <v>396.75376000000006</v>
      </c>
      <c r="N6" s="100">
        <v>377.67100800000003</v>
      </c>
      <c r="O6" s="100">
        <v>357.06569600000006</v>
      </c>
      <c r="P6" s="100">
        <v>357.06569600000006</v>
      </c>
      <c r="Q6" s="100">
        <v>343.84479999999996</v>
      </c>
      <c r="R6" s="100">
        <v>322.71928000000003</v>
      </c>
      <c r="S6" s="100">
        <v>310.76718400000004</v>
      </c>
      <c r="T6" s="100">
        <v>310.76718400000004</v>
      </c>
      <c r="U6" s="100">
        <v>310.76718400000004</v>
      </c>
      <c r="V6" s="100">
        <v>304.18845600000003</v>
      </c>
      <c r="W6" s="100">
        <v>304.18845600000003</v>
      </c>
      <c r="X6" s="100">
        <v>304.18845600000003</v>
      </c>
      <c r="Y6" s="100">
        <v>298.815088</v>
      </c>
      <c r="Z6" s="100">
        <v>290.95487200000002</v>
      </c>
      <c r="AA6" s="100">
        <v>290.95487200000002</v>
      </c>
      <c r="AB6" s="100">
        <v>277.854512</v>
      </c>
      <c r="AC6" s="100">
        <v>277.854512</v>
      </c>
      <c r="AD6" s="100">
        <v>258.66391199999998</v>
      </c>
      <c r="AE6" s="100">
        <v>251.27315200000001</v>
      </c>
      <c r="AF6" s="100">
        <v>251.27315200000001</v>
      </c>
      <c r="AG6" s="100">
        <v>251.27315200000001</v>
      </c>
      <c r="AH6" s="100">
        <v>251.27315200000001</v>
      </c>
      <c r="AI6" s="100">
        <v>251.27315200000001</v>
      </c>
      <c r="AJ6" s="100">
        <v>251.27315200000001</v>
      </c>
      <c r="AK6" s="100">
        <v>251.27315200000001</v>
      </c>
      <c r="AL6" s="100">
        <v>251.27315200000001</v>
      </c>
      <c r="AM6" s="100">
        <v>251.27315200000001</v>
      </c>
      <c r="AN6" s="100">
        <v>251.27315200000001</v>
      </c>
      <c r="AO6" s="100">
        <v>251.27315200000001</v>
      </c>
      <c r="AP6" s="100">
        <v>251.27315200000001</v>
      </c>
      <c r="AQ6" s="100">
        <v>251.27315200000001</v>
      </c>
      <c r="AR6" s="100">
        <v>251.27315200000001</v>
      </c>
      <c r="AS6" s="100">
        <v>251.27315200000001</v>
      </c>
      <c r="AT6" s="100">
        <v>251.27315200000001</v>
      </c>
      <c r="AU6" s="100">
        <v>238.04591199999999</v>
      </c>
      <c r="AV6" s="100">
        <v>238.04591199999999</v>
      </c>
      <c r="AW6" s="100">
        <v>238.04591199999999</v>
      </c>
      <c r="AX6" s="100">
        <v>222.16688000000002</v>
      </c>
      <c r="AY6" s="100">
        <v>222.16688000000002</v>
      </c>
      <c r="AZ6" s="100">
        <v>222.16688000000002</v>
      </c>
      <c r="BA6" s="100">
        <v>222.16688000000002</v>
      </c>
      <c r="BB6" s="100">
        <v>222.16688000000002</v>
      </c>
      <c r="BC6" s="100">
        <v>222.16688000000002</v>
      </c>
      <c r="BD6" s="100">
        <v>222.16688000000002</v>
      </c>
      <c r="BE6" s="100">
        <v>222.16688000000002</v>
      </c>
      <c r="BF6" s="100">
        <v>222.16688000000002</v>
      </c>
      <c r="BG6" s="100">
        <v>222.16688000000002</v>
      </c>
      <c r="BH6" s="100">
        <v>222.16688000000002</v>
      </c>
      <c r="BI6" s="100">
        <v>184.63577600000002</v>
      </c>
      <c r="BJ6" s="100">
        <v>184.63577600000002</v>
      </c>
      <c r="BK6" s="100">
        <v>174.56784800000003</v>
      </c>
      <c r="BL6" s="100">
        <v>174.56784800000003</v>
      </c>
      <c r="BM6" s="100">
        <v>174.56784800000003</v>
      </c>
      <c r="BN6" s="100">
        <v>174.56784800000003</v>
      </c>
      <c r="BO6" s="100">
        <v>174.56784800000003</v>
      </c>
      <c r="BP6" s="100">
        <v>174.56784800000003</v>
      </c>
      <c r="BQ6" s="100">
        <v>153.410608</v>
      </c>
      <c r="BR6" s="100">
        <v>153.410608</v>
      </c>
      <c r="BS6" s="100">
        <v>153.410608</v>
      </c>
      <c r="BT6" s="100">
        <v>145.79146399999999</v>
      </c>
      <c r="BU6" s="100">
        <v>145.79146399999999</v>
      </c>
      <c r="BV6" s="100">
        <v>137.53792000000001</v>
      </c>
      <c r="BW6" s="100">
        <v>137.53792000000001</v>
      </c>
      <c r="BX6" s="100">
        <v>126.96247200000001</v>
      </c>
      <c r="BY6" s="100">
        <v>116.1223648</v>
      </c>
      <c r="BZ6" s="100">
        <v>135.79689759999999</v>
      </c>
      <c r="CA6" s="100">
        <v>134.14016720000001</v>
      </c>
      <c r="CB6" s="100">
        <v>135.79689759999999</v>
      </c>
      <c r="CC6" s="100">
        <v>130.0498992</v>
      </c>
      <c r="CD6" s="100">
        <v>200.0725376</v>
      </c>
      <c r="CE6" s="100">
        <v>130.0498992</v>
      </c>
      <c r="CF6" s="100">
        <v>149.25009839999998</v>
      </c>
      <c r="CG6" s="100">
        <v>159.69231200000002</v>
      </c>
      <c r="CH6" s="100">
        <v>200.0725376</v>
      </c>
    </row>
    <row r="7" spans="1:86" ht="15" customHeight="1" x14ac:dyDescent="0.25">
      <c r="A7" s="164"/>
      <c r="B7" s="176"/>
      <c r="C7" s="171" t="s">
        <v>1043</v>
      </c>
      <c r="D7" s="173"/>
      <c r="E7" s="105">
        <v>10598.427686855834</v>
      </c>
      <c r="F7" s="100">
        <v>9992.7354153590004</v>
      </c>
      <c r="G7" s="100">
        <v>6911.9196198643003</v>
      </c>
      <c r="H7" s="100">
        <v>6468.7959744366335</v>
      </c>
      <c r="I7" s="100">
        <v>6539.9332417537662</v>
      </c>
      <c r="J7" s="100">
        <v>5893.6527873870327</v>
      </c>
      <c r="K7" s="100">
        <v>6096.4857544414999</v>
      </c>
      <c r="L7" s="100">
        <v>5084.3179441242</v>
      </c>
      <c r="M7" s="100">
        <v>4606.8130852815002</v>
      </c>
      <c r="N7" s="100">
        <v>4710.4424883535003</v>
      </c>
      <c r="O7" s="100">
        <v>4015.8556195339333</v>
      </c>
      <c r="P7" s="100">
        <v>4536.8632382079004</v>
      </c>
      <c r="Q7" s="100">
        <v>4154.9996826170673</v>
      </c>
      <c r="R7" s="100">
        <v>3799.6911615634331</v>
      </c>
      <c r="S7" s="100">
        <v>3686.2385546585665</v>
      </c>
      <c r="T7" s="100">
        <v>3820.4710158252669</v>
      </c>
      <c r="U7" s="100">
        <v>3961.5581302160003</v>
      </c>
      <c r="V7" s="100">
        <v>2875.1968919482169</v>
      </c>
      <c r="W7" s="100">
        <v>3597.1820363935662</v>
      </c>
      <c r="X7" s="100">
        <v>3597.1820363935662</v>
      </c>
      <c r="Y7" s="100">
        <v>3704.4276738436001</v>
      </c>
      <c r="Z7" s="100">
        <v>3714.1969040290332</v>
      </c>
      <c r="AA7" s="100">
        <v>3560.2640615491669</v>
      </c>
      <c r="AB7" s="100">
        <v>3596.9121681563997</v>
      </c>
      <c r="AC7" s="100">
        <v>3669.6686448965334</v>
      </c>
      <c r="AD7" s="100">
        <v>3235.0728357633329</v>
      </c>
      <c r="AE7" s="100">
        <v>3172.4094310932337</v>
      </c>
      <c r="AF7" s="100">
        <v>2978.3201949229665</v>
      </c>
      <c r="AG7" s="100">
        <v>2946.2598483475667</v>
      </c>
      <c r="AH7" s="100">
        <v>3120.3248613200667</v>
      </c>
      <c r="AI7" s="100">
        <v>3149.2007626969003</v>
      </c>
      <c r="AJ7" s="100">
        <v>3097.1161929237333</v>
      </c>
      <c r="AK7" s="100">
        <v>3018.8544041454002</v>
      </c>
      <c r="AL7" s="100">
        <v>3031.7001322345332</v>
      </c>
      <c r="AM7" s="100">
        <v>2875.1765546778665</v>
      </c>
      <c r="AN7" s="100">
        <v>3107.2632386412001</v>
      </c>
      <c r="AO7" s="100">
        <v>3149.2007626969003</v>
      </c>
      <c r="AP7" s="100">
        <v>3845.9465774138002</v>
      </c>
      <c r="AQ7" s="100">
        <v>3297.0345830168003</v>
      </c>
      <c r="AR7" s="100">
        <v>3184.8233700029</v>
      </c>
      <c r="AS7" s="100">
        <v>2928.2326501048333</v>
      </c>
      <c r="AT7" s="100">
        <v>2978.3201949229665</v>
      </c>
      <c r="AU7" s="100">
        <v>2926.1276778549332</v>
      </c>
      <c r="AV7" s="100">
        <v>3005.5229132293666</v>
      </c>
      <c r="AW7" s="100">
        <v>2962.3439952826998</v>
      </c>
      <c r="AX7" s="100">
        <v>2745.9096690750334</v>
      </c>
      <c r="AY7" s="100">
        <v>2747.0431156711334</v>
      </c>
      <c r="AZ7" s="100">
        <v>2798.8578172071248</v>
      </c>
      <c r="BA7" s="100">
        <v>2594.9453772040001</v>
      </c>
      <c r="BB7" s="100">
        <v>2778.5637257721996</v>
      </c>
      <c r="BC7" s="100">
        <v>2786.6057992397668</v>
      </c>
      <c r="BD7" s="100">
        <v>2819.4757505266666</v>
      </c>
      <c r="BE7" s="100">
        <v>2801.286631341633</v>
      </c>
      <c r="BF7" s="100">
        <v>2893.2037529206004</v>
      </c>
      <c r="BG7" s="100">
        <v>2783.3673803937668</v>
      </c>
      <c r="BH7" s="100">
        <v>2678.8743989628333</v>
      </c>
      <c r="BI7" s="100">
        <v>2627.0596974268333</v>
      </c>
      <c r="BJ7" s="100">
        <v>2239.9067243875334</v>
      </c>
      <c r="BK7" s="100">
        <v>2272.0750182577999</v>
      </c>
      <c r="BL7" s="100">
        <v>2270.2938878925002</v>
      </c>
      <c r="BM7" s="100">
        <v>2199.9122516394332</v>
      </c>
      <c r="BN7" s="100">
        <v>2189.7652059219668</v>
      </c>
      <c r="BO7" s="100">
        <v>2066.2195269470667</v>
      </c>
      <c r="BP7" s="100">
        <v>2123.3236459315335</v>
      </c>
      <c r="BQ7" s="100">
        <v>1915.9568924926668</v>
      </c>
      <c r="BR7" s="100">
        <v>2111.1256016115999</v>
      </c>
      <c r="BS7" s="100">
        <v>2079.0112813887667</v>
      </c>
      <c r="BT7" s="100">
        <v>1930.9615664791334</v>
      </c>
      <c r="BU7" s="100">
        <v>1859.8782728094332</v>
      </c>
      <c r="BV7" s="100">
        <v>1780.5370110824333</v>
      </c>
      <c r="BW7" s="100">
        <v>1891.0750410259</v>
      </c>
      <c r="BX7" s="100">
        <v>1844.6037305857999</v>
      </c>
      <c r="BY7" s="100">
        <v>1616.2082637121332</v>
      </c>
      <c r="BZ7" s="100">
        <v>1740.2186964497332</v>
      </c>
      <c r="CA7" s="100">
        <v>1793.4906864664333</v>
      </c>
      <c r="CB7" s="100">
        <v>1914.2297357748</v>
      </c>
      <c r="CC7" s="100">
        <v>1818.3185642857668</v>
      </c>
      <c r="CD7" s="100">
        <v>2647.8935253361001</v>
      </c>
      <c r="CE7" s="100">
        <v>1910.9913169287918</v>
      </c>
      <c r="CF7" s="100">
        <v>1991.1961570147332</v>
      </c>
      <c r="CG7" s="100">
        <v>2225.3338395805335</v>
      </c>
      <c r="CH7" s="100">
        <v>2490.6682903628002</v>
      </c>
    </row>
    <row r="8" spans="1:86" ht="37.5" customHeight="1" x14ac:dyDescent="0.25">
      <c r="A8" s="164"/>
      <c r="B8" s="171" t="s">
        <v>1044</v>
      </c>
      <c r="C8" s="172"/>
      <c r="D8" s="173"/>
      <c r="E8" s="100">
        <v>211366.72945445764</v>
      </c>
      <c r="F8" s="100">
        <v>145806.78797505639</v>
      </c>
      <c r="G8" s="100">
        <v>97649.997446454276</v>
      </c>
      <c r="H8" s="100">
        <v>88923.882399425347</v>
      </c>
      <c r="I8" s="100">
        <v>88902.987492498491</v>
      </c>
      <c r="J8" s="100">
        <v>81888.660811045193</v>
      </c>
      <c r="K8" s="100">
        <v>78712.886679823394</v>
      </c>
      <c r="L8" s="100">
        <v>70690.277387150316</v>
      </c>
      <c r="M8" s="100">
        <v>64429.830341887406</v>
      </c>
      <c r="N8" s="100">
        <v>61222.608165458601</v>
      </c>
      <c r="O8" s="100">
        <v>58094.537041786432</v>
      </c>
      <c r="P8" s="100">
        <v>57897.473994316846</v>
      </c>
      <c r="Q8" s="100">
        <v>55887.418106953177</v>
      </c>
      <c r="R8" s="100">
        <v>52529.770563374623</v>
      </c>
      <c r="S8" s="100">
        <v>50584.540176536582</v>
      </c>
      <c r="T8" s="100">
        <v>50568.647192069897</v>
      </c>
      <c r="U8" s="100">
        <v>50497.092346313599</v>
      </c>
      <c r="V8" s="100">
        <v>49810.115258820711</v>
      </c>
      <c r="W8" s="100">
        <v>49532.661201042567</v>
      </c>
      <c r="X8" s="100">
        <v>49532.661201042567</v>
      </c>
      <c r="Y8" s="100">
        <v>48624.239599262568</v>
      </c>
      <c r="Z8" s="100">
        <v>47321.001015588394</v>
      </c>
      <c r="AA8" s="100">
        <v>47382.574152580339</v>
      </c>
      <c r="AB8" s="100">
        <v>45217.48342393744</v>
      </c>
      <c r="AC8" s="100">
        <v>45165.70083324139</v>
      </c>
      <c r="AD8" s="100">
        <v>42174.791846894674</v>
      </c>
      <c r="AE8" s="100">
        <v>40955.51268276271</v>
      </c>
      <c r="AF8" s="100">
        <v>41033.148377230813</v>
      </c>
      <c r="AG8" s="100">
        <v>41034.632515860976</v>
      </c>
      <c r="AH8" s="100">
        <v>40999.026510671974</v>
      </c>
      <c r="AI8" s="100">
        <v>41002.596150121237</v>
      </c>
      <c r="AJ8" s="100">
        <v>40985.629978030505</v>
      </c>
      <c r="AK8" s="100">
        <v>41016.934693541843</v>
      </c>
      <c r="AL8" s="100">
        <v>41000.45640230619</v>
      </c>
      <c r="AM8" s="100">
        <v>41063.065833328852</v>
      </c>
      <c r="AN8" s="100">
        <v>40996.691159743517</v>
      </c>
      <c r="AO8" s="100">
        <v>41002.596150121237</v>
      </c>
      <c r="AP8" s="100">
        <v>40686.097824234479</v>
      </c>
      <c r="AQ8" s="100">
        <v>40920.782621993283</v>
      </c>
      <c r="AR8" s="100">
        <v>40950.547107198843</v>
      </c>
      <c r="AS8" s="100">
        <v>41041.843395158066</v>
      </c>
      <c r="AT8" s="100">
        <v>41021.808377230816</v>
      </c>
      <c r="AU8" s="100">
        <v>38867.517610058028</v>
      </c>
      <c r="AV8" s="100">
        <v>38858.439515908256</v>
      </c>
      <c r="AW8" s="100">
        <v>38875.711083086928</v>
      </c>
      <c r="AX8" s="100">
        <v>36329.974420369988</v>
      </c>
      <c r="AY8" s="100">
        <v>36329.521041731554</v>
      </c>
      <c r="AZ8" s="100">
        <v>36282.335161117153</v>
      </c>
      <c r="BA8" s="100">
        <v>36397.920137118403</v>
      </c>
      <c r="BB8" s="100">
        <v>36316.912797691126</v>
      </c>
      <c r="BC8" s="100">
        <v>36298.575968304096</v>
      </c>
      <c r="BD8" s="100">
        <v>36368.587987789331</v>
      </c>
      <c r="BE8" s="100">
        <v>36307.823635463348</v>
      </c>
      <c r="BF8" s="100">
        <v>36293.736786831767</v>
      </c>
      <c r="BG8" s="100">
        <v>36299.871335842501</v>
      </c>
      <c r="BH8" s="100">
        <v>36330.328528414873</v>
      </c>
      <c r="BI8" s="100">
        <v>30158.528518629271</v>
      </c>
      <c r="BJ8" s="100">
        <v>30302.049707844995</v>
      </c>
      <c r="BK8" s="100">
        <v>28651.415887496882</v>
      </c>
      <c r="BL8" s="100">
        <v>28652.128339643004</v>
      </c>
      <c r="BM8" s="100">
        <v>28653.820994144229</v>
      </c>
      <c r="BN8" s="100">
        <v>28657.879812431216</v>
      </c>
      <c r="BO8" s="100">
        <v>28707.298084021179</v>
      </c>
      <c r="BP8" s="100">
        <v>28684.45643642739</v>
      </c>
      <c r="BQ8" s="100">
        <v>25344.14436380293</v>
      </c>
      <c r="BR8" s="100">
        <v>25226.01238015536</v>
      </c>
      <c r="BS8" s="100">
        <v>25253.978108244493</v>
      </c>
      <c r="BT8" s="100">
        <v>24038.606749808343</v>
      </c>
      <c r="BU8" s="100">
        <v>24033.020067276226</v>
      </c>
      <c r="BV8" s="100">
        <v>22700.503887567025</v>
      </c>
      <c r="BW8" s="100">
        <v>22667.62867558964</v>
      </c>
      <c r="BX8" s="100">
        <v>20960.632044965681</v>
      </c>
      <c r="BY8" s="100">
        <v>17935.499462515145</v>
      </c>
      <c r="BZ8" s="100">
        <v>20918.951437420103</v>
      </c>
      <c r="CA8" s="100">
        <v>20736.996577413425</v>
      </c>
      <c r="CB8" s="100">
        <v>20883.367021690079</v>
      </c>
      <c r="CC8" s="100">
        <v>20035.627546285694</v>
      </c>
      <c r="CD8" s="100">
        <v>30493.062905865565</v>
      </c>
      <c r="CE8" s="100">
        <v>20059.038445228485</v>
      </c>
      <c r="CF8" s="100">
        <v>22987.455981194107</v>
      </c>
      <c r="CG8" s="100">
        <v>24503.878384167787</v>
      </c>
      <c r="CH8" s="100">
        <v>30555.952999854886</v>
      </c>
    </row>
    <row r="9" spans="1:86" ht="15" customHeight="1" x14ac:dyDescent="0.25">
      <c r="A9" s="164"/>
      <c r="B9" s="171" t="s">
        <v>1045</v>
      </c>
      <c r="C9" s="172"/>
      <c r="D9" s="173"/>
      <c r="E9" s="105">
        <v>51061.189454457664</v>
      </c>
      <c r="F9" s="105">
        <v>34461.8479750564</v>
      </c>
      <c r="G9" s="105">
        <v>23040.717446454277</v>
      </c>
      <c r="H9" s="105">
        <v>20931.342399425346</v>
      </c>
      <c r="I9" s="105">
        <v>20910.447492498493</v>
      </c>
      <c r="J9" s="105">
        <v>19299.960811045188</v>
      </c>
      <c r="K9" s="105">
        <v>18425.966679823403</v>
      </c>
      <c r="L9" s="105">
        <v>16660.517387150321</v>
      </c>
      <c r="M9" s="105">
        <v>15198.630341887401</v>
      </c>
      <c r="N9" s="105">
        <v>14337.6481654586</v>
      </c>
      <c r="O9" s="105">
        <v>13743.017041786428</v>
      </c>
      <c r="P9" s="105">
        <v>13545.95399431684</v>
      </c>
      <c r="Q9" s="105">
        <v>13161.418106953173</v>
      </c>
      <c r="R9" s="105">
        <v>12401.170563374626</v>
      </c>
      <c r="S9" s="105">
        <v>11925.460176536573</v>
      </c>
      <c r="T9" s="105">
        <v>11909.567192069895</v>
      </c>
      <c r="U9" s="105">
        <v>11838.012346313601</v>
      </c>
      <c r="V9" s="105">
        <v>11959.895258820714</v>
      </c>
      <c r="W9" s="105">
        <v>11682.441201042573</v>
      </c>
      <c r="X9" s="105">
        <v>11682.441201042573</v>
      </c>
      <c r="Y9" s="105">
        <v>11434.679599262559</v>
      </c>
      <c r="Z9" s="105">
        <v>11097.861015588387</v>
      </c>
      <c r="AA9" s="105">
        <v>11159.434152580334</v>
      </c>
      <c r="AB9" s="105">
        <v>10605.043423937441</v>
      </c>
      <c r="AC9" s="105">
        <v>10553.260833241387</v>
      </c>
      <c r="AD9" s="105">
        <v>9921.8518468946677</v>
      </c>
      <c r="AE9" s="105">
        <v>9611.2726827627066</v>
      </c>
      <c r="AF9" s="105">
        <v>9688.9083772308131</v>
      </c>
      <c r="AG9" s="105">
        <v>9690.3925158609727</v>
      </c>
      <c r="AH9" s="105">
        <v>9654.7865106719746</v>
      </c>
      <c r="AI9" s="105">
        <v>9658.3561501212389</v>
      </c>
      <c r="AJ9" s="105">
        <v>9641.3899780305073</v>
      </c>
      <c r="AK9" s="105">
        <v>9672.69469354184</v>
      </c>
      <c r="AL9" s="105">
        <v>9656.2164023061869</v>
      </c>
      <c r="AM9" s="105">
        <v>9718.8258333288541</v>
      </c>
      <c r="AN9" s="105">
        <v>9652.4511597435194</v>
      </c>
      <c r="AO9" s="105">
        <v>9658.3561501212389</v>
      </c>
      <c r="AP9" s="105">
        <v>9341.8578242344793</v>
      </c>
      <c r="AQ9" s="105">
        <v>9576.5426219932815</v>
      </c>
      <c r="AR9" s="105">
        <v>9606.3071071988397</v>
      </c>
      <c r="AS9" s="105">
        <v>9697.6033951580666</v>
      </c>
      <c r="AT9" s="105">
        <v>9677.568377230813</v>
      </c>
      <c r="AU9" s="105">
        <v>9149.577610058026</v>
      </c>
      <c r="AV9" s="105">
        <v>9140.4995159082537</v>
      </c>
      <c r="AW9" s="105">
        <v>9157.77108308692</v>
      </c>
      <c r="AX9" s="105">
        <v>8564.3744203699862</v>
      </c>
      <c r="AY9" s="105">
        <v>8563.921041731548</v>
      </c>
      <c r="AZ9" s="105">
        <v>8516.7351611171507</v>
      </c>
      <c r="BA9" s="105">
        <v>8632.3201371184005</v>
      </c>
      <c r="BB9" s="105">
        <v>8551.3127976911201</v>
      </c>
      <c r="BC9" s="105">
        <v>8532.9759683040938</v>
      </c>
      <c r="BD9" s="105">
        <v>8602.9879877893345</v>
      </c>
      <c r="BE9" s="105">
        <v>8542.223635463346</v>
      </c>
      <c r="BF9" s="105">
        <v>8528.1367868317611</v>
      </c>
      <c r="BG9" s="105">
        <v>8534.2713358424953</v>
      </c>
      <c r="BH9" s="105">
        <v>8564.7285284148675</v>
      </c>
      <c r="BI9" s="105">
        <v>7007.4085186292677</v>
      </c>
      <c r="BJ9" s="105">
        <v>7150.9297078449872</v>
      </c>
      <c r="BK9" s="105">
        <v>6738.1558874968814</v>
      </c>
      <c r="BL9" s="105">
        <v>6738.8683396430006</v>
      </c>
      <c r="BM9" s="105">
        <v>6740.5609941442281</v>
      </c>
      <c r="BN9" s="105">
        <v>6744.619812431215</v>
      </c>
      <c r="BO9" s="105">
        <v>6794.0380840211747</v>
      </c>
      <c r="BP9" s="105">
        <v>6771.1964364273881</v>
      </c>
      <c r="BQ9" s="105">
        <v>6032.1843638029331</v>
      </c>
      <c r="BR9" s="105">
        <v>5914.05238015536</v>
      </c>
      <c r="BS9" s="105">
        <v>5942.0181082444933</v>
      </c>
      <c r="BT9" s="105">
        <v>5663.4267498083464</v>
      </c>
      <c r="BU9" s="105">
        <v>5657.8400672762264</v>
      </c>
      <c r="BV9" s="105">
        <v>5340.1038875670274</v>
      </c>
      <c r="BW9" s="105">
        <v>5307.2286755896403</v>
      </c>
      <c r="BX9" s="105">
        <v>4900.4920449656802</v>
      </c>
      <c r="BY9" s="105">
        <v>4309.7394625151464</v>
      </c>
      <c r="BZ9" s="105">
        <v>5060.8314374201063</v>
      </c>
      <c r="CA9" s="105">
        <v>5066.8565774134277</v>
      </c>
      <c r="CB9" s="105">
        <v>5025.2470216900801</v>
      </c>
      <c r="CC9" s="105">
        <v>4829.587546285693</v>
      </c>
      <c r="CD9" s="105">
        <v>7341.9429058655596</v>
      </c>
      <c r="CE9" s="105">
        <v>4852.9984452284825</v>
      </c>
      <c r="CF9" s="105">
        <v>5602.8759811941072</v>
      </c>
      <c r="CG9" s="105">
        <v>5934.4783841677872</v>
      </c>
      <c r="CH9" s="105">
        <v>7404.8329998548797</v>
      </c>
    </row>
    <row r="10" spans="1:86" ht="15" customHeight="1" x14ac:dyDescent="0.25">
      <c r="A10" s="164"/>
      <c r="B10" s="174" t="s">
        <v>1046</v>
      </c>
      <c r="C10" s="172" t="s">
        <v>1047</v>
      </c>
      <c r="D10" s="173"/>
      <c r="E10" s="105">
        <v>27939.611301542333</v>
      </c>
      <c r="F10" s="105">
        <v>20479.497940943602</v>
      </c>
      <c r="G10" s="105">
        <v>13824.26154554572</v>
      </c>
      <c r="H10" s="105">
        <v>12667.030156574654</v>
      </c>
      <c r="I10" s="105">
        <v>12698.725063501504</v>
      </c>
      <c r="J10" s="105">
        <v>11639.213368954812</v>
      </c>
      <c r="K10" s="105">
        <v>11380.5490081766</v>
      </c>
      <c r="L10" s="105">
        <v>10045.54627684968</v>
      </c>
      <c r="M10" s="105">
        <v>9146.1633381126012</v>
      </c>
      <c r="N10" s="105">
        <v>8836.3877785413988</v>
      </c>
      <c r="O10" s="105">
        <v>8184.639086213574</v>
      </c>
      <c r="P10" s="105">
        <v>8397.9021336831593</v>
      </c>
      <c r="Q10" s="105">
        <v>8014.8932930468263</v>
      </c>
      <c r="R10" s="105">
        <v>7486.0394766253721</v>
      </c>
      <c r="S10" s="105">
        <v>7217.3335354634264</v>
      </c>
      <c r="T10" s="105">
        <v>7287.2265199301073</v>
      </c>
      <c r="U10" s="105">
        <v>7337.1813656864006</v>
      </c>
      <c r="V10" s="105">
        <v>6768.6390491792872</v>
      </c>
      <c r="W10" s="105">
        <v>7062.2931069574261</v>
      </c>
      <c r="X10" s="105">
        <v>7062.2931069574261</v>
      </c>
      <c r="Y10" s="105">
        <v>7017.3927847374398</v>
      </c>
      <c r="Z10" s="105">
        <v>6878.6243804116129</v>
      </c>
      <c r="AA10" s="105">
        <v>6817.0512434196662</v>
      </c>
      <c r="AB10" s="105">
        <v>6600.3969920625605</v>
      </c>
      <c r="AC10" s="105">
        <v>6619.7795827586133</v>
      </c>
      <c r="AD10" s="105">
        <v>6100.8352691053324</v>
      </c>
      <c r="AE10" s="105">
        <v>5931.9222532372933</v>
      </c>
      <c r="AF10" s="105">
        <v>5854.2865587691867</v>
      </c>
      <c r="AG10" s="105">
        <v>5836.6024201390264</v>
      </c>
      <c r="AH10" s="105">
        <v>5920.8084253280267</v>
      </c>
      <c r="AI10" s="105">
        <v>5938.8387858787601</v>
      </c>
      <c r="AJ10" s="105">
        <v>5901.8049579694934</v>
      </c>
      <c r="AK10" s="105">
        <v>5870.5002424581598</v>
      </c>
      <c r="AL10" s="105">
        <v>5870.7785336938123</v>
      </c>
      <c r="AM10" s="105">
        <v>5808.169102671146</v>
      </c>
      <c r="AN10" s="105">
        <v>5912.3437762564799</v>
      </c>
      <c r="AO10" s="105">
        <v>5938.8387858787601</v>
      </c>
      <c r="AP10" s="105">
        <v>6201.3371117655206</v>
      </c>
      <c r="AQ10" s="105">
        <v>5988.2523140067196</v>
      </c>
      <c r="AR10" s="105">
        <v>5936.8878288011601</v>
      </c>
      <c r="AS10" s="105">
        <v>5829.3915408419325</v>
      </c>
      <c r="AT10" s="105">
        <v>5849.4265587691862</v>
      </c>
      <c r="AU10" s="105">
        <v>5593.3205059419734</v>
      </c>
      <c r="AV10" s="105">
        <v>5634.7986000917472</v>
      </c>
      <c r="AW10" s="105">
        <v>5617.5270329130799</v>
      </c>
      <c r="AX10" s="105">
        <v>5239.5374196300136</v>
      </c>
      <c r="AY10" s="105">
        <v>5239.9907982684535</v>
      </c>
      <c r="AZ10" s="105">
        <v>5249.3766788828498</v>
      </c>
      <c r="BA10" s="105">
        <v>5182.3917028816004</v>
      </c>
      <c r="BB10" s="105">
        <v>5252.5990423088806</v>
      </c>
      <c r="BC10" s="105">
        <v>5249.3358716959074</v>
      </c>
      <c r="BD10" s="105">
        <v>5298.1238522106669</v>
      </c>
      <c r="BE10" s="105">
        <v>5261.6882045366538</v>
      </c>
      <c r="BF10" s="105">
        <v>5308.175053168241</v>
      </c>
      <c r="BG10" s="105">
        <v>5248.0405041575077</v>
      </c>
      <c r="BH10" s="105">
        <v>5201.3833115851339</v>
      </c>
      <c r="BI10" s="105">
        <v>4504.3520493707338</v>
      </c>
      <c r="BJ10" s="105">
        <v>4344.6308601550136</v>
      </c>
      <c r="BK10" s="105">
        <v>4186.1096765031198</v>
      </c>
      <c r="BL10" s="105">
        <v>4185.3972243570006</v>
      </c>
      <c r="BM10" s="105">
        <v>4145.9045698557738</v>
      </c>
      <c r="BN10" s="105">
        <v>4141.8457515687869</v>
      </c>
      <c r="BO10" s="105">
        <v>4092.4274799788273</v>
      </c>
      <c r="BP10" s="105">
        <v>4115.2691275726138</v>
      </c>
      <c r="BQ10" s="105">
        <v>3680.0543801970666</v>
      </c>
      <c r="BR10" s="105">
        <v>3740.9513638446397</v>
      </c>
      <c r="BS10" s="105">
        <v>3734.5856357555067</v>
      </c>
      <c r="BT10" s="105">
        <v>3530.5895021916531</v>
      </c>
      <c r="BU10" s="105">
        <v>3487.5761847237727</v>
      </c>
      <c r="BV10" s="105">
        <v>3306.0656724329733</v>
      </c>
      <c r="BW10" s="105">
        <v>3355.1408844103603</v>
      </c>
      <c r="BX10" s="105">
        <v>3154.27015103432</v>
      </c>
      <c r="BY10" s="105">
        <v>2770.5787774848532</v>
      </c>
      <c r="BZ10" s="105">
        <v>3163.3384425798931</v>
      </c>
      <c r="CA10" s="105">
        <v>3196.3617825865736</v>
      </c>
      <c r="CB10" s="105">
        <v>3247.5228583099197</v>
      </c>
      <c r="CC10" s="105">
        <v>3108.8624137143065</v>
      </c>
      <c r="CD10" s="105">
        <v>4659.6289741344399</v>
      </c>
      <c r="CE10" s="105">
        <v>3171.8515147715166</v>
      </c>
      <c r="CF10" s="105">
        <v>3539.0589388058929</v>
      </c>
      <c r="CG10" s="105">
        <v>3814.9672158322137</v>
      </c>
      <c r="CH10" s="105">
        <v>4596.7388801451198</v>
      </c>
    </row>
    <row r="11" spans="1:86" ht="15" customHeight="1" x14ac:dyDescent="0.25">
      <c r="A11" s="164"/>
      <c r="B11" s="175"/>
      <c r="C11" s="172" t="s">
        <v>1043</v>
      </c>
      <c r="D11" s="173"/>
      <c r="E11" s="100">
        <v>4239.3710747423338</v>
      </c>
      <c r="F11" s="105">
        <v>3997.0941661436004</v>
      </c>
      <c r="G11" s="105">
        <v>2764.7678479457204</v>
      </c>
      <c r="H11" s="105">
        <v>2587.5183897746538</v>
      </c>
      <c r="I11" s="105">
        <v>2615.9732967015066</v>
      </c>
      <c r="J11" s="105">
        <v>2357.4611149548132</v>
      </c>
      <c r="K11" s="105">
        <v>2438.5943017765999</v>
      </c>
      <c r="L11" s="105">
        <v>2033.72717764968</v>
      </c>
      <c r="M11" s="105">
        <v>1842.7252341126002</v>
      </c>
      <c r="N11" s="105">
        <v>1884.1769953414002</v>
      </c>
      <c r="O11" s="105">
        <v>1606.3422478135735</v>
      </c>
      <c r="P11" s="105">
        <v>1814.7452952831602</v>
      </c>
      <c r="Q11" s="105">
        <v>1661.9998730468269</v>
      </c>
      <c r="R11" s="105">
        <v>1519.8764646253733</v>
      </c>
      <c r="S11" s="105">
        <v>1474.4954218634266</v>
      </c>
      <c r="T11" s="105">
        <v>1528.1884063301068</v>
      </c>
      <c r="U11" s="105">
        <v>1584.6232520864003</v>
      </c>
      <c r="V11" s="105">
        <v>1150.0787567792868</v>
      </c>
      <c r="W11" s="105">
        <v>1438.8728145574266</v>
      </c>
      <c r="X11" s="105">
        <v>1438.8728145574266</v>
      </c>
      <c r="Y11" s="105">
        <v>1481.7710695374401</v>
      </c>
      <c r="Z11" s="105">
        <v>1485.6787616116135</v>
      </c>
      <c r="AA11" s="105">
        <v>1424.1056246196667</v>
      </c>
      <c r="AB11" s="105">
        <v>1438.7648672625601</v>
      </c>
      <c r="AC11" s="105">
        <v>1467.8674579586134</v>
      </c>
      <c r="AD11" s="105">
        <v>1294.0291343053332</v>
      </c>
      <c r="AE11" s="105">
        <v>1268.9637724372935</v>
      </c>
      <c r="AF11" s="105">
        <v>1191.3280779691866</v>
      </c>
      <c r="AG11" s="105">
        <v>1178.5039393390268</v>
      </c>
      <c r="AH11" s="105">
        <v>1248.1299445280267</v>
      </c>
      <c r="AI11" s="105">
        <v>1259.6803050787603</v>
      </c>
      <c r="AJ11" s="105">
        <v>1238.8464771694935</v>
      </c>
      <c r="AK11" s="105">
        <v>1207.5417616581601</v>
      </c>
      <c r="AL11" s="105">
        <v>1212.6800528938134</v>
      </c>
      <c r="AM11" s="105">
        <v>1150.0706218711466</v>
      </c>
      <c r="AN11" s="105">
        <v>1242.9052954564802</v>
      </c>
      <c r="AO11" s="105">
        <v>1259.6803050787603</v>
      </c>
      <c r="AP11" s="105">
        <v>1538.3786309655202</v>
      </c>
      <c r="AQ11" s="105">
        <v>1318.8138332067201</v>
      </c>
      <c r="AR11" s="105">
        <v>1273.9293480011602</v>
      </c>
      <c r="AS11" s="105">
        <v>1171.2930600419334</v>
      </c>
      <c r="AT11" s="105">
        <v>1191.3280779691866</v>
      </c>
      <c r="AU11" s="105">
        <v>1170.4510711419732</v>
      </c>
      <c r="AV11" s="105">
        <v>1202.2091652917468</v>
      </c>
      <c r="AW11" s="105">
        <v>1184.93759811308</v>
      </c>
      <c r="AX11" s="105">
        <v>1098.3638676300134</v>
      </c>
      <c r="AY11" s="105">
        <v>1098.8172462684533</v>
      </c>
      <c r="AZ11" s="105">
        <v>1119.5431268828499</v>
      </c>
      <c r="BA11" s="105">
        <v>1037.9781508816002</v>
      </c>
      <c r="BB11" s="105">
        <v>1111.4254903088799</v>
      </c>
      <c r="BC11" s="105">
        <v>1114.6423196959067</v>
      </c>
      <c r="BD11" s="105">
        <v>1127.7903002106666</v>
      </c>
      <c r="BE11" s="105">
        <v>1120.5146525366533</v>
      </c>
      <c r="BF11" s="105">
        <v>1157.2815011682403</v>
      </c>
      <c r="BG11" s="105">
        <v>1113.3469521575068</v>
      </c>
      <c r="BH11" s="105">
        <v>1071.5497595851334</v>
      </c>
      <c r="BI11" s="105">
        <v>1050.8238789707334</v>
      </c>
      <c r="BJ11" s="105">
        <v>895.96268975501334</v>
      </c>
      <c r="BK11" s="105">
        <v>908.83000730312006</v>
      </c>
      <c r="BL11" s="105">
        <v>908.11755515700008</v>
      </c>
      <c r="BM11" s="105">
        <v>879.96490065577336</v>
      </c>
      <c r="BN11" s="105">
        <v>875.90608236878677</v>
      </c>
      <c r="BO11" s="105">
        <v>826.48781077882677</v>
      </c>
      <c r="BP11" s="105">
        <v>849.32945837261343</v>
      </c>
      <c r="BQ11" s="105">
        <v>766.38275699706674</v>
      </c>
      <c r="BR11" s="105">
        <v>844.45024064463996</v>
      </c>
      <c r="BS11" s="105">
        <v>831.60451255550674</v>
      </c>
      <c r="BT11" s="105">
        <v>772.38462659165339</v>
      </c>
      <c r="BU11" s="105">
        <v>743.95130912377329</v>
      </c>
      <c r="BV11" s="105">
        <v>712.21480443297332</v>
      </c>
      <c r="BW11" s="105">
        <v>756.43001641036005</v>
      </c>
      <c r="BX11" s="105">
        <v>737.84149223431996</v>
      </c>
      <c r="BY11" s="105">
        <v>646.4833054848533</v>
      </c>
      <c r="BZ11" s="105">
        <v>696.08747857989329</v>
      </c>
      <c r="CA11" s="105">
        <v>717.39627458657333</v>
      </c>
      <c r="CB11" s="105">
        <v>765.69189430992003</v>
      </c>
      <c r="CC11" s="105">
        <v>727.32742571430674</v>
      </c>
      <c r="CD11" s="105">
        <v>1059.1574101344402</v>
      </c>
      <c r="CE11" s="105">
        <v>764.39652677151673</v>
      </c>
      <c r="CF11" s="105">
        <v>796.47846280589329</v>
      </c>
      <c r="CG11" s="105">
        <v>890.13353583221351</v>
      </c>
      <c r="CH11" s="105">
        <v>996.26731614512016</v>
      </c>
    </row>
    <row r="12" spans="1:86" x14ac:dyDescent="0.25">
      <c r="A12" s="164"/>
      <c r="B12" s="176"/>
      <c r="C12" s="172" t="s">
        <v>1048</v>
      </c>
      <c r="D12" s="173"/>
      <c r="E12" s="105">
        <v>23700.240226799997</v>
      </c>
      <c r="F12" s="105">
        <v>16482.403774800001</v>
      </c>
      <c r="G12" s="105">
        <v>11059.493697599999</v>
      </c>
      <c r="H12" s="105">
        <v>10079.5117668</v>
      </c>
      <c r="I12" s="105">
        <v>10082.751766799998</v>
      </c>
      <c r="J12" s="105">
        <v>9281.7522539999991</v>
      </c>
      <c r="K12" s="105">
        <v>8941.9547063999998</v>
      </c>
      <c r="L12" s="105">
        <v>8011.8190992</v>
      </c>
      <c r="M12" s="105">
        <v>7303.4381040000007</v>
      </c>
      <c r="N12" s="105">
        <v>6952.2107831999992</v>
      </c>
      <c r="O12" s="105">
        <v>6578.2968384000005</v>
      </c>
      <c r="P12" s="105">
        <v>6583.1568383999993</v>
      </c>
      <c r="Q12" s="105">
        <v>6352.8934199999994</v>
      </c>
      <c r="R12" s="105">
        <v>5966.1630119999991</v>
      </c>
      <c r="S12" s="105">
        <v>5742.8381135999998</v>
      </c>
      <c r="T12" s="105">
        <v>5759.0381136000005</v>
      </c>
      <c r="U12" s="105">
        <v>5752.5581136000001</v>
      </c>
      <c r="V12" s="105">
        <v>5618.5602924000004</v>
      </c>
      <c r="W12" s="105">
        <v>5623.4202923999992</v>
      </c>
      <c r="X12" s="105">
        <v>5623.4202923999992</v>
      </c>
      <c r="Y12" s="105">
        <v>5535.6217151999999</v>
      </c>
      <c r="Z12" s="105">
        <v>5392.9456187999995</v>
      </c>
      <c r="AA12" s="105">
        <v>5392.9456187999995</v>
      </c>
      <c r="AB12" s="105">
        <v>5161.6321248000004</v>
      </c>
      <c r="AC12" s="105">
        <v>5151.9121248000001</v>
      </c>
      <c r="AD12" s="105">
        <v>4806.8061347999992</v>
      </c>
      <c r="AE12" s="105">
        <v>4662.9584808</v>
      </c>
      <c r="AF12" s="105">
        <v>4662.9584808</v>
      </c>
      <c r="AG12" s="105">
        <v>4658.0984807999994</v>
      </c>
      <c r="AH12" s="105">
        <v>4672.6784808000002</v>
      </c>
      <c r="AI12" s="105">
        <v>4679.1584807999998</v>
      </c>
      <c r="AJ12" s="105">
        <v>4662.9584808</v>
      </c>
      <c r="AK12" s="105">
        <v>4662.9584808</v>
      </c>
      <c r="AL12" s="105">
        <v>4658.0984807999994</v>
      </c>
      <c r="AM12" s="105">
        <v>4658.0984807999994</v>
      </c>
      <c r="AN12" s="105">
        <v>4669.4384807999995</v>
      </c>
      <c r="AO12" s="105">
        <v>4679.1584807999998</v>
      </c>
      <c r="AP12" s="105">
        <v>4662.9584808</v>
      </c>
      <c r="AQ12" s="105">
        <v>4669.4384807999995</v>
      </c>
      <c r="AR12" s="105">
        <v>4662.9584808</v>
      </c>
      <c r="AS12" s="105">
        <v>4658.0984807999994</v>
      </c>
      <c r="AT12" s="105">
        <v>4658.0984807999994</v>
      </c>
      <c r="AU12" s="105">
        <v>4422.8694347999999</v>
      </c>
      <c r="AV12" s="105">
        <v>4432.5894348000002</v>
      </c>
      <c r="AW12" s="105">
        <v>4432.5894348000002</v>
      </c>
      <c r="AX12" s="105">
        <v>4141.1735520000002</v>
      </c>
      <c r="AY12" s="105">
        <v>4141.1735520000002</v>
      </c>
      <c r="AZ12" s="105">
        <v>4129.8335520000001</v>
      </c>
      <c r="BA12" s="105">
        <v>4144.413552</v>
      </c>
      <c r="BB12" s="105">
        <v>4141.1735520000002</v>
      </c>
      <c r="BC12" s="105">
        <v>4134.6935520000006</v>
      </c>
      <c r="BD12" s="105">
        <v>4170.3335520000001</v>
      </c>
      <c r="BE12" s="105">
        <v>4141.1735520000002</v>
      </c>
      <c r="BF12" s="105">
        <v>4150.8935520000005</v>
      </c>
      <c r="BG12" s="105">
        <v>4134.6935520000006</v>
      </c>
      <c r="BH12" s="105">
        <v>4129.8335520000001</v>
      </c>
      <c r="BI12" s="105">
        <v>3453.5281704000004</v>
      </c>
      <c r="BJ12" s="105">
        <v>3448.6681704000002</v>
      </c>
      <c r="BK12" s="105">
        <v>3277.2796692000002</v>
      </c>
      <c r="BL12" s="105">
        <v>3277.2796692000002</v>
      </c>
      <c r="BM12" s="105">
        <v>3265.9396692000005</v>
      </c>
      <c r="BN12" s="105">
        <v>3265.9396692000005</v>
      </c>
      <c r="BO12" s="105">
        <v>3265.9396692000005</v>
      </c>
      <c r="BP12" s="105">
        <v>3265.9396692000005</v>
      </c>
      <c r="BQ12" s="105">
        <v>2913.6716231999999</v>
      </c>
      <c r="BR12" s="105">
        <v>2896.5011231999997</v>
      </c>
      <c r="BS12" s="105">
        <v>2902.9811231999997</v>
      </c>
      <c r="BT12" s="105">
        <v>2758.2048755999999</v>
      </c>
      <c r="BU12" s="105">
        <v>2743.6248755999995</v>
      </c>
      <c r="BV12" s="105">
        <v>2593.850868</v>
      </c>
      <c r="BW12" s="105">
        <v>2598.7108680000001</v>
      </c>
      <c r="BX12" s="105">
        <v>2416.4286588</v>
      </c>
      <c r="BY12" s="105">
        <v>2124.095472</v>
      </c>
      <c r="BZ12" s="105">
        <v>2467.2509639999998</v>
      </c>
      <c r="CA12" s="105">
        <v>2478.9655080000002</v>
      </c>
      <c r="CB12" s="105">
        <v>2481.8309639999998</v>
      </c>
      <c r="CC12" s="105">
        <v>2381.5349879999999</v>
      </c>
      <c r="CD12" s="105">
        <v>3600.4715639999999</v>
      </c>
      <c r="CE12" s="105">
        <v>2407.454988</v>
      </c>
      <c r="CF12" s="105">
        <v>2742.5804759999996</v>
      </c>
      <c r="CG12" s="105">
        <v>2924.8336800000002</v>
      </c>
      <c r="CH12" s="105">
        <v>3600.4715639999999</v>
      </c>
    </row>
    <row r="13" spans="1:86" x14ac:dyDescent="0.25">
      <c r="A13" s="164"/>
      <c r="B13" s="174" t="s">
        <v>1049</v>
      </c>
      <c r="C13" s="172" t="s">
        <v>1050</v>
      </c>
      <c r="D13" s="173"/>
      <c r="E13" s="105">
        <v>79000.800755999997</v>
      </c>
      <c r="F13" s="105">
        <v>54941.345916000006</v>
      </c>
      <c r="G13" s="105">
        <v>36864.978991999997</v>
      </c>
      <c r="H13" s="105">
        <v>33598.372556000002</v>
      </c>
      <c r="I13" s="105">
        <v>33609.172555999998</v>
      </c>
      <c r="J13" s="105">
        <v>30939.174179999998</v>
      </c>
      <c r="K13" s="105">
        <v>29806.515688000003</v>
      </c>
      <c r="L13" s="105">
        <v>26706.063664000001</v>
      </c>
      <c r="M13" s="105">
        <v>24344.793680000002</v>
      </c>
      <c r="N13" s="105">
        <v>23174.035943999999</v>
      </c>
      <c r="O13" s="105">
        <v>21927.656128000002</v>
      </c>
      <c r="P13" s="105">
        <v>21943.856127999999</v>
      </c>
      <c r="Q13" s="105">
        <v>21176.311399999999</v>
      </c>
      <c r="R13" s="105">
        <v>19887.210039999998</v>
      </c>
      <c r="S13" s="105">
        <v>19142.793711999999</v>
      </c>
      <c r="T13" s="105">
        <v>19196.793712000002</v>
      </c>
      <c r="U13" s="105">
        <v>19175.193712</v>
      </c>
      <c r="V13" s="105">
        <v>18728.534308000002</v>
      </c>
      <c r="W13" s="105">
        <v>18744.734307999999</v>
      </c>
      <c r="X13" s="105">
        <v>18744.734307999999</v>
      </c>
      <c r="Y13" s="105">
        <v>18452.072383999999</v>
      </c>
      <c r="Z13" s="105">
        <v>17976.485396</v>
      </c>
      <c r="AA13" s="105">
        <v>17976.485396</v>
      </c>
      <c r="AB13" s="105">
        <v>17205.440416000001</v>
      </c>
      <c r="AC13" s="105">
        <v>17173.040416</v>
      </c>
      <c r="AD13" s="105">
        <v>16022.687115999999</v>
      </c>
      <c r="AE13" s="105">
        <v>15543.194936</v>
      </c>
      <c r="AF13" s="105">
        <v>15543.194936</v>
      </c>
      <c r="AG13" s="105">
        <v>15526.994935999999</v>
      </c>
      <c r="AH13" s="105">
        <v>15575.594936000001</v>
      </c>
      <c r="AI13" s="105">
        <v>15597.194936</v>
      </c>
      <c r="AJ13" s="105">
        <v>15543.194936</v>
      </c>
      <c r="AK13" s="105">
        <v>15543.194936</v>
      </c>
      <c r="AL13" s="105">
        <v>15526.994935999999</v>
      </c>
      <c r="AM13" s="105">
        <v>15526.994935999999</v>
      </c>
      <c r="AN13" s="105">
        <v>15564.794936</v>
      </c>
      <c r="AO13" s="105">
        <v>15597.194936</v>
      </c>
      <c r="AP13" s="105">
        <v>15543.194936</v>
      </c>
      <c r="AQ13" s="105">
        <v>15564.794936</v>
      </c>
      <c r="AR13" s="105">
        <v>15543.194936</v>
      </c>
      <c r="AS13" s="105">
        <v>15526.994935999999</v>
      </c>
      <c r="AT13" s="105">
        <v>15526.994935999999</v>
      </c>
      <c r="AU13" s="105">
        <v>14742.898116</v>
      </c>
      <c r="AV13" s="105">
        <v>14775.298116</v>
      </c>
      <c r="AW13" s="105">
        <v>14775.298116</v>
      </c>
      <c r="AX13" s="105">
        <v>13803.911840000001</v>
      </c>
      <c r="AY13" s="105">
        <v>13803.911840000001</v>
      </c>
      <c r="AZ13" s="105">
        <v>13766.111840000001</v>
      </c>
      <c r="BA13" s="105">
        <v>13814.71184</v>
      </c>
      <c r="BB13" s="105">
        <v>13803.911840000001</v>
      </c>
      <c r="BC13" s="105">
        <v>13782.311840000002</v>
      </c>
      <c r="BD13" s="105">
        <v>13901.111840000001</v>
      </c>
      <c r="BE13" s="105">
        <v>13803.911840000001</v>
      </c>
      <c r="BF13" s="105">
        <v>13836.311840000002</v>
      </c>
      <c r="BG13" s="105">
        <v>13782.311840000002</v>
      </c>
      <c r="BH13" s="105">
        <v>13766.111840000001</v>
      </c>
      <c r="BI13" s="105">
        <v>11511.760568000002</v>
      </c>
      <c r="BJ13" s="105">
        <v>11495.560568000001</v>
      </c>
      <c r="BK13" s="105">
        <v>10924.265564000001</v>
      </c>
      <c r="BL13" s="105">
        <v>10924.265564000001</v>
      </c>
      <c r="BM13" s="105">
        <v>10886.465564000002</v>
      </c>
      <c r="BN13" s="105">
        <v>10886.465564000002</v>
      </c>
      <c r="BO13" s="105">
        <v>10886.465564000002</v>
      </c>
      <c r="BP13" s="105">
        <v>10886.465564000002</v>
      </c>
      <c r="BQ13" s="105">
        <v>9712.2387440000002</v>
      </c>
      <c r="BR13" s="105">
        <v>9655.0037439999996</v>
      </c>
      <c r="BS13" s="105">
        <v>9676.603744</v>
      </c>
      <c r="BT13" s="105">
        <v>9194.0162519999994</v>
      </c>
      <c r="BU13" s="105">
        <v>9145.4162519999991</v>
      </c>
      <c r="BV13" s="105">
        <v>8646.1695600000003</v>
      </c>
      <c r="BW13" s="105">
        <v>8662.369560000001</v>
      </c>
      <c r="BX13" s="105">
        <v>8054.7621959999997</v>
      </c>
      <c r="BY13" s="105">
        <v>7080.3182399999996</v>
      </c>
      <c r="BZ13" s="105">
        <v>8224.1698799999995</v>
      </c>
      <c r="CA13" s="105">
        <v>8263.2183600000008</v>
      </c>
      <c r="CB13" s="105">
        <v>8272.7698799999998</v>
      </c>
      <c r="CC13" s="105">
        <v>7938.4499599999999</v>
      </c>
      <c r="CD13" s="105">
        <v>12001.57188</v>
      </c>
      <c r="CE13" s="105">
        <v>8024.8499599999996</v>
      </c>
      <c r="CF13" s="105">
        <v>9141.9349199999997</v>
      </c>
      <c r="CG13" s="105">
        <v>9749.4456000000009</v>
      </c>
      <c r="CH13" s="105">
        <v>12001.57188</v>
      </c>
    </row>
    <row r="14" spans="1:86" ht="36" x14ac:dyDescent="0.25">
      <c r="A14" s="164"/>
      <c r="B14" s="175"/>
      <c r="C14" s="177" t="s">
        <v>1051</v>
      </c>
      <c r="D14" s="106" t="s">
        <v>1052</v>
      </c>
      <c r="E14" s="105">
        <v>0</v>
      </c>
      <c r="F14" s="105">
        <v>0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5">
        <v>0</v>
      </c>
      <c r="Q14" s="105">
        <v>0</v>
      </c>
      <c r="R14" s="105">
        <v>0</v>
      </c>
      <c r="S14" s="105">
        <v>0</v>
      </c>
      <c r="T14" s="105">
        <v>0</v>
      </c>
      <c r="U14" s="105">
        <v>0</v>
      </c>
      <c r="V14" s="105">
        <v>0</v>
      </c>
      <c r="W14" s="105">
        <v>0</v>
      </c>
      <c r="X14" s="105">
        <v>0</v>
      </c>
      <c r="Y14" s="105">
        <v>0</v>
      </c>
      <c r="Z14" s="105">
        <v>0</v>
      </c>
      <c r="AA14" s="105">
        <v>0</v>
      </c>
      <c r="AB14" s="105">
        <v>0</v>
      </c>
      <c r="AC14" s="105">
        <v>0</v>
      </c>
      <c r="AD14" s="105">
        <v>0</v>
      </c>
      <c r="AE14" s="105">
        <v>0</v>
      </c>
      <c r="AF14" s="105">
        <v>0</v>
      </c>
      <c r="AG14" s="105">
        <v>0</v>
      </c>
      <c r="AH14" s="105">
        <v>0</v>
      </c>
      <c r="AI14" s="105">
        <v>0</v>
      </c>
      <c r="AJ14" s="105">
        <v>0</v>
      </c>
      <c r="AK14" s="105">
        <v>0</v>
      </c>
      <c r="AL14" s="105">
        <v>0</v>
      </c>
      <c r="AM14" s="105">
        <v>0</v>
      </c>
      <c r="AN14" s="105">
        <v>0</v>
      </c>
      <c r="AO14" s="105">
        <v>0</v>
      </c>
      <c r="AP14" s="105">
        <v>0</v>
      </c>
      <c r="AQ14" s="105">
        <v>0</v>
      </c>
      <c r="AR14" s="105">
        <v>0</v>
      </c>
      <c r="AS14" s="105">
        <v>0</v>
      </c>
      <c r="AT14" s="105">
        <v>0</v>
      </c>
      <c r="AU14" s="105">
        <v>0</v>
      </c>
      <c r="AV14" s="105">
        <v>0</v>
      </c>
      <c r="AW14" s="105">
        <v>0</v>
      </c>
      <c r="AX14" s="105">
        <v>0</v>
      </c>
      <c r="AY14" s="105">
        <v>0</v>
      </c>
      <c r="AZ14" s="105">
        <v>0</v>
      </c>
      <c r="BA14" s="105">
        <v>0</v>
      </c>
      <c r="BB14" s="105">
        <v>0</v>
      </c>
      <c r="BC14" s="105">
        <v>0</v>
      </c>
      <c r="BD14" s="105">
        <v>0</v>
      </c>
      <c r="BE14" s="105">
        <v>0</v>
      </c>
      <c r="BF14" s="105">
        <v>0</v>
      </c>
      <c r="BG14" s="105">
        <v>0</v>
      </c>
      <c r="BH14" s="105">
        <v>0</v>
      </c>
      <c r="BI14" s="105">
        <v>0</v>
      </c>
      <c r="BJ14" s="105">
        <v>0</v>
      </c>
      <c r="BK14" s="105">
        <v>0</v>
      </c>
      <c r="BL14" s="105">
        <v>0</v>
      </c>
      <c r="BM14" s="105">
        <v>0</v>
      </c>
      <c r="BN14" s="105">
        <v>0</v>
      </c>
      <c r="BO14" s="105">
        <v>0</v>
      </c>
      <c r="BP14" s="105">
        <v>0</v>
      </c>
      <c r="BQ14" s="105">
        <v>0</v>
      </c>
      <c r="BR14" s="105">
        <v>0</v>
      </c>
      <c r="BS14" s="105">
        <v>0</v>
      </c>
      <c r="BT14" s="105">
        <v>0</v>
      </c>
      <c r="BU14" s="105">
        <v>0</v>
      </c>
      <c r="BV14" s="105">
        <v>0</v>
      </c>
      <c r="BW14" s="105">
        <v>0</v>
      </c>
      <c r="BX14" s="105">
        <v>0</v>
      </c>
      <c r="BY14" s="105">
        <v>447.97584000000001</v>
      </c>
      <c r="BZ14" s="105">
        <v>523.87608</v>
      </c>
      <c r="CA14" s="105">
        <v>517.48476000000005</v>
      </c>
      <c r="CB14" s="105">
        <v>523.87608</v>
      </c>
      <c r="CC14" s="105">
        <v>501.7053600000001</v>
      </c>
      <c r="CD14" s="105">
        <v>771.83808000000022</v>
      </c>
      <c r="CE14" s="105">
        <v>501.7053600000001</v>
      </c>
      <c r="CF14" s="105">
        <v>575.77572000000009</v>
      </c>
      <c r="CG14" s="105">
        <v>616.05960000000005</v>
      </c>
      <c r="CH14" s="105">
        <v>771.83808000000022</v>
      </c>
    </row>
    <row r="15" spans="1:86" ht="36" x14ac:dyDescent="0.25">
      <c r="A15" s="164"/>
      <c r="B15" s="175"/>
      <c r="C15" s="178"/>
      <c r="D15" s="106" t="s">
        <v>1053</v>
      </c>
      <c r="E15" s="105">
        <v>220</v>
      </c>
      <c r="F15" s="105">
        <v>220</v>
      </c>
      <c r="G15" s="105">
        <v>220</v>
      </c>
      <c r="H15" s="105">
        <v>220</v>
      </c>
      <c r="I15" s="105">
        <v>220</v>
      </c>
      <c r="J15" s="105">
        <v>220</v>
      </c>
      <c r="K15" s="105">
        <v>220</v>
      </c>
      <c r="L15" s="105">
        <v>220</v>
      </c>
      <c r="M15" s="105">
        <v>220</v>
      </c>
      <c r="N15" s="105">
        <v>220</v>
      </c>
      <c r="O15" s="105">
        <v>220</v>
      </c>
      <c r="P15" s="105">
        <v>220</v>
      </c>
      <c r="Q15" s="105">
        <v>220</v>
      </c>
      <c r="R15" s="105">
        <v>220</v>
      </c>
      <c r="S15" s="105">
        <v>220</v>
      </c>
      <c r="T15" s="105">
        <v>220</v>
      </c>
      <c r="U15" s="105">
        <v>220</v>
      </c>
      <c r="V15" s="105">
        <v>220</v>
      </c>
      <c r="W15" s="105">
        <v>220</v>
      </c>
      <c r="X15" s="105">
        <v>220</v>
      </c>
      <c r="Y15" s="105">
        <v>220</v>
      </c>
      <c r="Z15" s="105">
        <v>220</v>
      </c>
      <c r="AA15" s="105">
        <v>220</v>
      </c>
      <c r="AB15" s="105">
        <v>220</v>
      </c>
      <c r="AC15" s="105">
        <v>220</v>
      </c>
      <c r="AD15" s="105">
        <v>220</v>
      </c>
      <c r="AE15" s="105">
        <v>220</v>
      </c>
      <c r="AF15" s="105">
        <v>220</v>
      </c>
      <c r="AG15" s="105">
        <v>220</v>
      </c>
      <c r="AH15" s="105">
        <v>220</v>
      </c>
      <c r="AI15" s="105">
        <v>220</v>
      </c>
      <c r="AJ15" s="105">
        <v>220</v>
      </c>
      <c r="AK15" s="105">
        <v>220</v>
      </c>
      <c r="AL15" s="105">
        <v>220</v>
      </c>
      <c r="AM15" s="105">
        <v>220</v>
      </c>
      <c r="AN15" s="105">
        <v>220</v>
      </c>
      <c r="AO15" s="105">
        <v>220</v>
      </c>
      <c r="AP15" s="105">
        <v>220</v>
      </c>
      <c r="AQ15" s="105">
        <v>220</v>
      </c>
      <c r="AR15" s="105">
        <v>220</v>
      </c>
      <c r="AS15" s="105">
        <v>220</v>
      </c>
      <c r="AT15" s="105">
        <v>220</v>
      </c>
      <c r="AU15" s="105">
        <v>220</v>
      </c>
      <c r="AV15" s="105">
        <v>220</v>
      </c>
      <c r="AW15" s="105">
        <v>220</v>
      </c>
      <c r="AX15" s="105">
        <v>220</v>
      </c>
      <c r="AY15" s="105">
        <v>220</v>
      </c>
      <c r="AZ15" s="105">
        <v>220</v>
      </c>
      <c r="BA15" s="105">
        <v>220</v>
      </c>
      <c r="BB15" s="105">
        <v>220</v>
      </c>
      <c r="BC15" s="105">
        <v>220</v>
      </c>
      <c r="BD15" s="105">
        <v>220</v>
      </c>
      <c r="BE15" s="105">
        <v>220</v>
      </c>
      <c r="BF15" s="105">
        <v>220</v>
      </c>
      <c r="BG15" s="105">
        <v>220</v>
      </c>
      <c r="BH15" s="105">
        <v>220</v>
      </c>
      <c r="BI15" s="105">
        <v>220</v>
      </c>
      <c r="BJ15" s="105">
        <v>220</v>
      </c>
      <c r="BK15" s="105">
        <v>220</v>
      </c>
      <c r="BL15" s="105">
        <v>220</v>
      </c>
      <c r="BM15" s="105">
        <v>220</v>
      </c>
      <c r="BN15" s="105">
        <v>220</v>
      </c>
      <c r="BO15" s="105">
        <v>220</v>
      </c>
      <c r="BP15" s="105">
        <v>220</v>
      </c>
      <c r="BQ15" s="105">
        <v>220</v>
      </c>
      <c r="BR15" s="105">
        <v>220</v>
      </c>
      <c r="BS15" s="105">
        <v>220</v>
      </c>
      <c r="BT15" s="105">
        <v>220</v>
      </c>
      <c r="BU15" s="105">
        <v>220</v>
      </c>
      <c r="BV15" s="105">
        <v>220</v>
      </c>
      <c r="BW15" s="105">
        <v>220</v>
      </c>
      <c r="BX15" s="105">
        <v>220</v>
      </c>
      <c r="BY15" s="105">
        <v>220</v>
      </c>
      <c r="BZ15" s="105">
        <v>220</v>
      </c>
      <c r="CA15" s="105">
        <v>220</v>
      </c>
      <c r="CB15" s="105">
        <v>220</v>
      </c>
      <c r="CC15" s="105">
        <v>220</v>
      </c>
      <c r="CD15" s="105">
        <v>220</v>
      </c>
      <c r="CE15" s="105">
        <v>220</v>
      </c>
      <c r="CF15" s="105">
        <v>220</v>
      </c>
      <c r="CG15" s="105">
        <v>220</v>
      </c>
      <c r="CH15" s="105">
        <v>220</v>
      </c>
    </row>
    <row r="16" spans="1:86" ht="24" x14ac:dyDescent="0.25">
      <c r="A16" s="164"/>
      <c r="B16" s="175"/>
      <c r="C16" s="178"/>
      <c r="D16" s="106" t="s">
        <v>1054</v>
      </c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105">
        <v>0</v>
      </c>
      <c r="K16" s="105">
        <v>0</v>
      </c>
      <c r="L16" s="105">
        <v>0</v>
      </c>
      <c r="M16" s="105">
        <v>0</v>
      </c>
      <c r="N16" s="105">
        <v>0</v>
      </c>
      <c r="O16" s="105">
        <v>0</v>
      </c>
      <c r="P16" s="105">
        <v>0</v>
      </c>
      <c r="Q16" s="105">
        <v>0</v>
      </c>
      <c r="R16" s="105">
        <v>0</v>
      </c>
      <c r="S16" s="105">
        <v>0</v>
      </c>
      <c r="T16" s="105">
        <v>0</v>
      </c>
      <c r="U16" s="105">
        <v>0</v>
      </c>
      <c r="V16" s="105">
        <v>0</v>
      </c>
      <c r="W16" s="105">
        <v>0</v>
      </c>
      <c r="X16" s="105">
        <v>0</v>
      </c>
      <c r="Y16" s="105">
        <v>0</v>
      </c>
      <c r="Z16" s="105">
        <v>0</v>
      </c>
      <c r="AA16" s="105">
        <v>0</v>
      </c>
      <c r="AB16" s="105">
        <v>0</v>
      </c>
      <c r="AC16" s="105">
        <v>0</v>
      </c>
      <c r="AD16" s="105">
        <v>0</v>
      </c>
      <c r="AE16" s="105">
        <v>0</v>
      </c>
      <c r="AF16" s="105">
        <v>0</v>
      </c>
      <c r="AG16" s="105">
        <v>0</v>
      </c>
      <c r="AH16" s="105">
        <v>0</v>
      </c>
      <c r="AI16" s="105">
        <v>0</v>
      </c>
      <c r="AJ16" s="105">
        <v>0</v>
      </c>
      <c r="AK16" s="105">
        <v>0</v>
      </c>
      <c r="AL16" s="105">
        <v>0</v>
      </c>
      <c r="AM16" s="105">
        <v>0</v>
      </c>
      <c r="AN16" s="105">
        <v>0</v>
      </c>
      <c r="AO16" s="105">
        <v>0</v>
      </c>
      <c r="AP16" s="105">
        <v>0</v>
      </c>
      <c r="AQ16" s="105">
        <v>0</v>
      </c>
      <c r="AR16" s="105">
        <v>0</v>
      </c>
      <c r="AS16" s="105">
        <v>0</v>
      </c>
      <c r="AT16" s="105">
        <v>0</v>
      </c>
      <c r="AU16" s="105">
        <v>0</v>
      </c>
      <c r="AV16" s="105">
        <v>0</v>
      </c>
      <c r="AW16" s="105">
        <v>0</v>
      </c>
      <c r="AX16" s="105">
        <v>0</v>
      </c>
      <c r="AY16" s="105">
        <v>0</v>
      </c>
      <c r="AZ16" s="105">
        <v>0</v>
      </c>
      <c r="BA16" s="105">
        <v>0</v>
      </c>
      <c r="BB16" s="105">
        <v>0</v>
      </c>
      <c r="BC16" s="105">
        <v>0</v>
      </c>
      <c r="BD16" s="105">
        <v>0</v>
      </c>
      <c r="BE16" s="105">
        <v>0</v>
      </c>
      <c r="BF16" s="105">
        <v>0</v>
      </c>
      <c r="BG16" s="105">
        <v>0</v>
      </c>
      <c r="BH16" s="105">
        <v>0</v>
      </c>
      <c r="BI16" s="105">
        <v>0</v>
      </c>
      <c r="BJ16" s="105">
        <v>0</v>
      </c>
      <c r="BK16" s="105">
        <v>0</v>
      </c>
      <c r="BL16" s="105">
        <v>0</v>
      </c>
      <c r="BM16" s="105">
        <v>0</v>
      </c>
      <c r="BN16" s="105">
        <v>0</v>
      </c>
      <c r="BO16" s="105">
        <v>0</v>
      </c>
      <c r="BP16" s="105">
        <v>0</v>
      </c>
      <c r="BQ16" s="105">
        <v>0</v>
      </c>
      <c r="BR16" s="105">
        <v>0</v>
      </c>
      <c r="BS16" s="105">
        <v>0</v>
      </c>
      <c r="BT16" s="105">
        <v>0</v>
      </c>
      <c r="BU16" s="105">
        <v>0</v>
      </c>
      <c r="BV16" s="105">
        <v>0</v>
      </c>
      <c r="BW16" s="105">
        <v>0</v>
      </c>
      <c r="BX16" s="105">
        <v>0</v>
      </c>
      <c r="BY16" s="105">
        <v>0</v>
      </c>
      <c r="BZ16" s="105">
        <v>0</v>
      </c>
      <c r="CA16" s="105">
        <v>0</v>
      </c>
      <c r="CB16" s="105">
        <v>0</v>
      </c>
      <c r="CC16" s="105">
        <v>0</v>
      </c>
      <c r="CD16" s="105">
        <v>0</v>
      </c>
      <c r="CE16" s="105">
        <v>0</v>
      </c>
      <c r="CF16" s="105">
        <v>0</v>
      </c>
      <c r="CG16" s="105">
        <v>0</v>
      </c>
      <c r="CH16" s="105">
        <v>0</v>
      </c>
    </row>
    <row r="17" spans="1:86" ht="24" x14ac:dyDescent="0.25">
      <c r="A17" s="164"/>
      <c r="B17" s="175"/>
      <c r="C17" s="178"/>
      <c r="D17" s="106" t="s">
        <v>1055</v>
      </c>
      <c r="E17" s="105">
        <v>7150.8711560000011</v>
      </c>
      <c r="F17" s="105">
        <v>4960.7003160000004</v>
      </c>
      <c r="G17" s="105">
        <v>3317.3917919999999</v>
      </c>
      <c r="H17" s="105">
        <v>3021.4029559999999</v>
      </c>
      <c r="I17" s="105">
        <v>3021.4029559999999</v>
      </c>
      <c r="J17" s="105">
        <v>2779.6711799999998</v>
      </c>
      <c r="K17" s="105">
        <v>2676.7048880000002</v>
      </c>
      <c r="L17" s="105">
        <v>2396.8012639999997</v>
      </c>
      <c r="M17" s="105">
        <v>2182.1456800000001</v>
      </c>
      <c r="N17" s="105">
        <v>2077.1905440000005</v>
      </c>
      <c r="O17" s="105">
        <v>1963.8613280000002</v>
      </c>
      <c r="P17" s="105">
        <v>1963.8613280000002</v>
      </c>
      <c r="Q17" s="105">
        <v>1891.1464000000003</v>
      </c>
      <c r="R17" s="105">
        <v>1774.95604</v>
      </c>
      <c r="S17" s="105">
        <v>1709.2195120000001</v>
      </c>
      <c r="T17" s="105">
        <v>1709.2195120000001</v>
      </c>
      <c r="U17" s="105">
        <v>1709.2195120000001</v>
      </c>
      <c r="V17" s="105">
        <v>1673.0365080000001</v>
      </c>
      <c r="W17" s="105">
        <v>1673.0365080000001</v>
      </c>
      <c r="X17" s="105">
        <v>1673.0365080000001</v>
      </c>
      <c r="Y17" s="105">
        <v>1643.482984</v>
      </c>
      <c r="Z17" s="105">
        <v>1600.251796</v>
      </c>
      <c r="AA17" s="105">
        <v>1600.251796</v>
      </c>
      <c r="AB17" s="105">
        <v>1528.1998160000003</v>
      </c>
      <c r="AC17" s="105">
        <v>1528.1998160000003</v>
      </c>
      <c r="AD17" s="105">
        <v>1422.6515160000001</v>
      </c>
      <c r="AE17" s="105">
        <v>1382.002336</v>
      </c>
      <c r="AF17" s="105">
        <v>1382.002336</v>
      </c>
      <c r="AG17" s="105">
        <v>1382.002336</v>
      </c>
      <c r="AH17" s="105">
        <v>1382.002336</v>
      </c>
      <c r="AI17" s="105">
        <v>1382.002336</v>
      </c>
      <c r="AJ17" s="105">
        <v>1382.002336</v>
      </c>
      <c r="AK17" s="105">
        <v>1382.002336</v>
      </c>
      <c r="AL17" s="105">
        <v>1382.002336</v>
      </c>
      <c r="AM17" s="105">
        <v>1382.002336</v>
      </c>
      <c r="AN17" s="105">
        <v>1382.002336</v>
      </c>
      <c r="AO17" s="105">
        <v>1382.002336</v>
      </c>
      <c r="AP17" s="105">
        <v>1382.002336</v>
      </c>
      <c r="AQ17" s="105">
        <v>1382.002336</v>
      </c>
      <c r="AR17" s="105">
        <v>1382.002336</v>
      </c>
      <c r="AS17" s="105">
        <v>1382.002336</v>
      </c>
      <c r="AT17" s="105">
        <v>1382.002336</v>
      </c>
      <c r="AU17" s="105">
        <v>1309.252516</v>
      </c>
      <c r="AV17" s="105">
        <v>1309.252516</v>
      </c>
      <c r="AW17" s="105">
        <v>1309.252516</v>
      </c>
      <c r="AX17" s="105">
        <v>1221.9178400000001</v>
      </c>
      <c r="AY17" s="105">
        <v>1221.9178400000001</v>
      </c>
      <c r="AZ17" s="105">
        <v>1221.9178400000001</v>
      </c>
      <c r="BA17" s="105">
        <v>1221.9178400000001</v>
      </c>
      <c r="BB17" s="105">
        <v>1221.9178400000001</v>
      </c>
      <c r="BC17" s="105">
        <v>1221.9178400000001</v>
      </c>
      <c r="BD17" s="105">
        <v>1221.9178400000001</v>
      </c>
      <c r="BE17" s="105">
        <v>1221.9178400000001</v>
      </c>
      <c r="BF17" s="105">
        <v>1221.9178400000001</v>
      </c>
      <c r="BG17" s="105">
        <v>1221.9178400000001</v>
      </c>
      <c r="BH17" s="105">
        <v>1221.9178400000001</v>
      </c>
      <c r="BI17" s="105">
        <v>1015.4967680000002</v>
      </c>
      <c r="BJ17" s="105">
        <v>1015.4967680000002</v>
      </c>
      <c r="BK17" s="105">
        <v>960.12316400000009</v>
      </c>
      <c r="BL17" s="105">
        <v>960.12316400000009</v>
      </c>
      <c r="BM17" s="105">
        <v>960.12316400000009</v>
      </c>
      <c r="BN17" s="105">
        <v>960.12316400000009</v>
      </c>
      <c r="BO17" s="105">
        <v>960.12316400000009</v>
      </c>
      <c r="BP17" s="105">
        <v>960.12316400000009</v>
      </c>
      <c r="BQ17" s="105">
        <v>843.75834399999997</v>
      </c>
      <c r="BR17" s="105">
        <v>843.75834399999997</v>
      </c>
      <c r="BS17" s="105">
        <v>843.75834399999997</v>
      </c>
      <c r="BT17" s="105">
        <v>801.85305200000016</v>
      </c>
      <c r="BU17" s="105">
        <v>801.85305200000016</v>
      </c>
      <c r="BV17" s="105">
        <v>756.45856000000003</v>
      </c>
      <c r="BW17" s="105">
        <v>756.45856000000003</v>
      </c>
      <c r="BX17" s="105">
        <v>698.29359599999998</v>
      </c>
      <c r="BY17" s="105">
        <v>357.15500000000003</v>
      </c>
      <c r="BZ17" s="105">
        <v>417.24</v>
      </c>
      <c r="CA17" s="105">
        <v>412.36</v>
      </c>
      <c r="CB17" s="105">
        <v>417.24</v>
      </c>
      <c r="CC17" s="105">
        <v>399.55</v>
      </c>
      <c r="CD17" s="105">
        <v>615.18500000000006</v>
      </c>
      <c r="CE17" s="105">
        <v>399.55</v>
      </c>
      <c r="CF17" s="105">
        <v>458.71999999999997</v>
      </c>
      <c r="CG17" s="105">
        <v>490.745</v>
      </c>
      <c r="CH17" s="105">
        <v>615.18500000000006</v>
      </c>
    </row>
    <row r="18" spans="1:86" ht="19.5" customHeight="1" x14ac:dyDescent="0.25">
      <c r="A18" s="164"/>
      <c r="B18" s="175"/>
      <c r="C18" s="178"/>
      <c r="D18" s="106" t="s">
        <v>1056</v>
      </c>
      <c r="E18" s="105">
        <v>121.24</v>
      </c>
      <c r="F18" s="105">
        <v>153.63999999999999</v>
      </c>
      <c r="G18" s="105">
        <v>153.63999999999999</v>
      </c>
      <c r="H18" s="105">
        <v>142.84</v>
      </c>
      <c r="I18" s="105">
        <v>153.63999999999999</v>
      </c>
      <c r="J18" s="105">
        <v>142.84</v>
      </c>
      <c r="K18" s="105">
        <v>142.84</v>
      </c>
      <c r="L18" s="105">
        <v>121.24</v>
      </c>
      <c r="M18" s="105">
        <v>121.24</v>
      </c>
      <c r="N18" s="105">
        <v>105.04</v>
      </c>
      <c r="O18" s="105">
        <v>105.04</v>
      </c>
      <c r="P18" s="107">
        <v>121.24</v>
      </c>
      <c r="Q18" s="108">
        <v>153.63999999999999</v>
      </c>
      <c r="R18" s="108">
        <v>142.84</v>
      </c>
      <c r="S18" s="108">
        <v>121.24</v>
      </c>
      <c r="T18" s="108">
        <v>175.24</v>
      </c>
      <c r="U18" s="108">
        <v>153.63999999999999</v>
      </c>
      <c r="V18" s="108">
        <v>105.04</v>
      </c>
      <c r="W18" s="108">
        <v>121.24</v>
      </c>
      <c r="X18" s="108">
        <v>121.24</v>
      </c>
      <c r="Y18" s="108">
        <v>153.63999999999999</v>
      </c>
      <c r="Z18" s="108">
        <v>153.63999999999999</v>
      </c>
      <c r="AA18" s="108">
        <v>153.63999999999999</v>
      </c>
      <c r="AB18" s="108">
        <v>175.24</v>
      </c>
      <c r="AC18" s="108">
        <v>142.84</v>
      </c>
      <c r="AD18" s="108">
        <v>153.63999999999999</v>
      </c>
      <c r="AE18" s="108">
        <v>121.24</v>
      </c>
      <c r="AF18" s="108">
        <v>121.24</v>
      </c>
      <c r="AG18" s="108">
        <v>105.04</v>
      </c>
      <c r="AH18" s="108">
        <v>153.63999999999999</v>
      </c>
      <c r="AI18" s="108">
        <v>175.24</v>
      </c>
      <c r="AJ18" s="108">
        <v>121.24</v>
      </c>
      <c r="AK18" s="108">
        <v>121.24</v>
      </c>
      <c r="AL18" s="108">
        <v>105.04</v>
      </c>
      <c r="AM18" s="108">
        <v>105.04</v>
      </c>
      <c r="AN18" s="108">
        <v>142.84</v>
      </c>
      <c r="AO18" s="108">
        <v>175.24</v>
      </c>
      <c r="AP18" s="108">
        <v>121.24</v>
      </c>
      <c r="AQ18" s="108">
        <v>142.84</v>
      </c>
      <c r="AR18" s="108">
        <v>121.24</v>
      </c>
      <c r="AS18" s="108">
        <v>105.04</v>
      </c>
      <c r="AT18" s="108">
        <v>105.04</v>
      </c>
      <c r="AU18" s="108">
        <v>121.24</v>
      </c>
      <c r="AV18" s="108">
        <v>153.63999999999999</v>
      </c>
      <c r="AW18" s="108">
        <v>153.63999999999999</v>
      </c>
      <c r="AX18" s="108">
        <v>142.84</v>
      </c>
      <c r="AY18" s="108">
        <v>142.84</v>
      </c>
      <c r="AZ18" s="108">
        <v>105.04</v>
      </c>
      <c r="BA18" s="108">
        <v>153.63999999999999</v>
      </c>
      <c r="BB18" s="108">
        <v>142.84</v>
      </c>
      <c r="BC18" s="108">
        <v>121.24</v>
      </c>
      <c r="BD18" s="108">
        <v>240.04</v>
      </c>
      <c r="BE18" s="108">
        <v>142.84</v>
      </c>
      <c r="BF18" s="108">
        <v>175.24</v>
      </c>
      <c r="BG18" s="108">
        <v>121.24</v>
      </c>
      <c r="BH18" s="108">
        <v>105.04</v>
      </c>
      <c r="BI18" s="108">
        <v>121.24</v>
      </c>
      <c r="BJ18" s="108">
        <v>105.04</v>
      </c>
      <c r="BK18" s="108">
        <v>142.84</v>
      </c>
      <c r="BL18" s="108">
        <v>142.84</v>
      </c>
      <c r="BM18" s="108">
        <v>105.04</v>
      </c>
      <c r="BN18" s="108">
        <v>105.04</v>
      </c>
      <c r="BO18" s="108">
        <v>105.04</v>
      </c>
      <c r="BP18" s="108">
        <v>105.04</v>
      </c>
      <c r="BQ18" s="108">
        <v>105.04</v>
      </c>
      <c r="BR18" s="108">
        <v>153.63999999999999</v>
      </c>
      <c r="BS18" s="108">
        <v>175.24</v>
      </c>
      <c r="BT18" s="108">
        <v>153.63999999999999</v>
      </c>
      <c r="BU18" s="108">
        <v>105.04</v>
      </c>
      <c r="BV18" s="108">
        <v>105.04</v>
      </c>
      <c r="BW18" s="108">
        <v>121.24</v>
      </c>
      <c r="BX18" s="108">
        <v>153.63999999999999</v>
      </c>
      <c r="BY18" s="108">
        <v>105.04</v>
      </c>
      <c r="BZ18" s="108">
        <v>105.04</v>
      </c>
      <c r="CA18" s="108">
        <v>240.04</v>
      </c>
      <c r="CB18" s="108">
        <v>153.63999999999999</v>
      </c>
      <c r="CC18" s="108">
        <v>153.63999999999999</v>
      </c>
      <c r="CD18" s="108">
        <v>142.84</v>
      </c>
      <c r="CE18" s="108">
        <v>240.04</v>
      </c>
      <c r="CF18" s="108">
        <v>240.04</v>
      </c>
      <c r="CG18" s="108">
        <v>240.04</v>
      </c>
      <c r="CH18" s="108">
        <v>142.84</v>
      </c>
    </row>
    <row r="19" spans="1:86" x14ac:dyDescent="0.25">
      <c r="A19" s="164"/>
      <c r="B19" s="175"/>
      <c r="C19" s="179"/>
      <c r="D19" s="106" t="s">
        <v>1057</v>
      </c>
      <c r="E19" s="105">
        <v>6500.7699999999995</v>
      </c>
      <c r="F19" s="105">
        <v>4509.7300000000005</v>
      </c>
      <c r="G19" s="105">
        <v>3015.8399999999997</v>
      </c>
      <c r="H19" s="105">
        <v>2746.83</v>
      </c>
      <c r="I19" s="105">
        <v>2746.83</v>
      </c>
      <c r="J19" s="105">
        <v>2526.9249999999997</v>
      </c>
      <c r="K19" s="105">
        <v>2433.29</v>
      </c>
      <c r="L19" s="105">
        <v>2178.92</v>
      </c>
      <c r="M19" s="105">
        <v>1983.7200000000003</v>
      </c>
      <c r="N19" s="105">
        <v>1888.2549999999999</v>
      </c>
      <c r="O19" s="105">
        <v>1785.47</v>
      </c>
      <c r="P19" s="107">
        <v>1785.47</v>
      </c>
      <c r="Q19" s="108">
        <v>1719.2849999999999</v>
      </c>
      <c r="R19" s="108">
        <v>1613.45</v>
      </c>
      <c r="S19" s="108">
        <v>1553.9750000000001</v>
      </c>
      <c r="T19" s="108">
        <v>1553.9750000000001</v>
      </c>
      <c r="U19" s="108">
        <v>1553.9750000000001</v>
      </c>
      <c r="V19" s="108">
        <v>1521.0349999999999</v>
      </c>
      <c r="W19" s="108">
        <v>1521.0349999999999</v>
      </c>
      <c r="X19" s="108">
        <v>1521.0349999999999</v>
      </c>
      <c r="Y19" s="108">
        <v>1494.1950000000002</v>
      </c>
      <c r="Z19" s="108">
        <v>1454.8500000000001</v>
      </c>
      <c r="AA19" s="108">
        <v>1454.8500000000001</v>
      </c>
      <c r="AB19" s="108">
        <v>1389.2749999999999</v>
      </c>
      <c r="AC19" s="108">
        <v>1389.2749999999999</v>
      </c>
      <c r="AD19" s="108">
        <v>1293.2</v>
      </c>
      <c r="AE19" s="108">
        <v>1256.2949999999998</v>
      </c>
      <c r="AF19" s="108">
        <v>1256.2949999999998</v>
      </c>
      <c r="AG19" s="108">
        <v>1256.2949999999998</v>
      </c>
      <c r="AH19" s="108">
        <v>1256.2949999999998</v>
      </c>
      <c r="AI19" s="108">
        <v>1256.2949999999998</v>
      </c>
      <c r="AJ19" s="108">
        <v>1256.2949999999998</v>
      </c>
      <c r="AK19" s="108">
        <v>1256.2949999999998</v>
      </c>
      <c r="AL19" s="108">
        <v>1256.2949999999998</v>
      </c>
      <c r="AM19" s="108">
        <v>1256.2949999999998</v>
      </c>
      <c r="AN19" s="108">
        <v>1256.2949999999998</v>
      </c>
      <c r="AO19" s="108">
        <v>1256.2949999999998</v>
      </c>
      <c r="AP19" s="108">
        <v>1256.2949999999998</v>
      </c>
      <c r="AQ19" s="108">
        <v>1256.2949999999998</v>
      </c>
      <c r="AR19" s="108">
        <v>1256.2949999999998</v>
      </c>
      <c r="AS19" s="108">
        <v>1256.2949999999998</v>
      </c>
      <c r="AT19" s="108">
        <v>1256.2949999999998</v>
      </c>
      <c r="AU19" s="108">
        <v>1190.1100000000001</v>
      </c>
      <c r="AV19" s="108">
        <v>1190.1100000000001</v>
      </c>
      <c r="AW19" s="108">
        <v>1190.1100000000001</v>
      </c>
      <c r="AX19" s="108">
        <v>1110.81</v>
      </c>
      <c r="AY19" s="108">
        <v>1110.81</v>
      </c>
      <c r="AZ19" s="108">
        <v>1110.81</v>
      </c>
      <c r="BA19" s="108">
        <v>1110.81</v>
      </c>
      <c r="BB19" s="108">
        <v>1110.81</v>
      </c>
      <c r="BC19" s="108">
        <v>1110.81</v>
      </c>
      <c r="BD19" s="108">
        <v>1110.81</v>
      </c>
      <c r="BE19" s="108">
        <v>1110.81</v>
      </c>
      <c r="BF19" s="108">
        <v>1110.81</v>
      </c>
      <c r="BG19" s="108">
        <v>1110.81</v>
      </c>
      <c r="BH19" s="108">
        <v>1110.81</v>
      </c>
      <c r="BI19" s="108">
        <v>923.23500000000001</v>
      </c>
      <c r="BJ19" s="108">
        <v>923.23500000000001</v>
      </c>
      <c r="BK19" s="108">
        <v>872.91000000000008</v>
      </c>
      <c r="BL19" s="108">
        <v>872.91000000000008</v>
      </c>
      <c r="BM19" s="108">
        <v>872.91000000000008</v>
      </c>
      <c r="BN19" s="108">
        <v>872.91000000000008</v>
      </c>
      <c r="BO19" s="108">
        <v>872.91000000000008</v>
      </c>
      <c r="BP19" s="108">
        <v>872.91000000000008</v>
      </c>
      <c r="BQ19" s="108">
        <v>872.91000000000008</v>
      </c>
      <c r="BR19" s="108">
        <v>767.07499999999993</v>
      </c>
      <c r="BS19" s="108">
        <v>767.07499999999993</v>
      </c>
      <c r="BT19" s="108">
        <v>728.94999999999993</v>
      </c>
      <c r="BU19" s="108">
        <v>728.94999999999993</v>
      </c>
      <c r="BV19" s="108">
        <v>687.77499999999998</v>
      </c>
      <c r="BW19" s="108">
        <v>687.77499999999998</v>
      </c>
      <c r="BX19" s="108">
        <v>634.70499999999993</v>
      </c>
      <c r="BY19" s="108">
        <v>592.005</v>
      </c>
      <c r="BZ19" s="108">
        <v>692.04500000000007</v>
      </c>
      <c r="CA19" s="108">
        <v>683.81000000000006</v>
      </c>
      <c r="CB19" s="108">
        <v>692.04500000000007</v>
      </c>
      <c r="CC19" s="108">
        <v>662.76499999999999</v>
      </c>
      <c r="CD19" s="108">
        <v>1019.92</v>
      </c>
      <c r="CE19" s="108">
        <v>662.76499999999999</v>
      </c>
      <c r="CF19" s="108">
        <v>760.67000000000007</v>
      </c>
      <c r="CG19" s="108">
        <v>814.04500000000007</v>
      </c>
      <c r="CH19" s="108">
        <v>1019.92</v>
      </c>
    </row>
    <row r="20" spans="1:86" x14ac:dyDescent="0.25">
      <c r="A20" s="164"/>
      <c r="B20" s="176"/>
      <c r="C20" s="172" t="s">
        <v>1058</v>
      </c>
      <c r="D20" s="173"/>
      <c r="E20" s="105">
        <v>65007.919600000001</v>
      </c>
      <c r="F20" s="105">
        <v>45097.275600000001</v>
      </c>
      <c r="G20" s="105">
        <v>30158.107199999999</v>
      </c>
      <c r="H20" s="105">
        <v>27467.299599999998</v>
      </c>
      <c r="I20" s="105">
        <v>27467.299599999998</v>
      </c>
      <c r="J20" s="105">
        <v>25269.737999999998</v>
      </c>
      <c r="K20" s="105">
        <v>24333.680800000002</v>
      </c>
      <c r="L20" s="105">
        <v>21789.1024</v>
      </c>
      <c r="M20" s="105">
        <v>19837.688000000002</v>
      </c>
      <c r="N20" s="105">
        <v>18883.5504</v>
      </c>
      <c r="O20" s="105">
        <v>17853.284800000001</v>
      </c>
      <c r="P20" s="107">
        <v>17853.284800000001</v>
      </c>
      <c r="Q20" s="108">
        <v>17192.239999999998</v>
      </c>
      <c r="R20" s="108">
        <v>16135.964</v>
      </c>
      <c r="S20" s="108">
        <v>15538.359200000001</v>
      </c>
      <c r="T20" s="108">
        <v>15538.359200000001</v>
      </c>
      <c r="U20" s="108">
        <v>15538.359200000001</v>
      </c>
      <c r="V20" s="108">
        <v>15209.4228</v>
      </c>
      <c r="W20" s="108">
        <v>15209.4228</v>
      </c>
      <c r="X20" s="108">
        <v>15209.4228</v>
      </c>
      <c r="Y20" s="108">
        <v>14940.7544</v>
      </c>
      <c r="Z20" s="108">
        <v>14547.7436</v>
      </c>
      <c r="AA20" s="108">
        <v>14547.7436</v>
      </c>
      <c r="AB20" s="108">
        <v>13892.7256</v>
      </c>
      <c r="AC20" s="108">
        <v>13892.7256</v>
      </c>
      <c r="AD20" s="108">
        <v>12933.195599999999</v>
      </c>
      <c r="AE20" s="108">
        <v>12563.6576</v>
      </c>
      <c r="AF20" s="108">
        <v>12563.6576</v>
      </c>
      <c r="AG20" s="108">
        <v>12563.6576</v>
      </c>
      <c r="AH20" s="108">
        <v>12563.6576</v>
      </c>
      <c r="AI20" s="108">
        <v>12563.6576</v>
      </c>
      <c r="AJ20" s="108">
        <v>12563.6576</v>
      </c>
      <c r="AK20" s="108">
        <v>12563.6576</v>
      </c>
      <c r="AL20" s="108">
        <v>12563.6576</v>
      </c>
      <c r="AM20" s="108">
        <v>12563.6576</v>
      </c>
      <c r="AN20" s="108">
        <v>12563.6576</v>
      </c>
      <c r="AO20" s="108">
        <v>12563.6576</v>
      </c>
      <c r="AP20" s="108">
        <v>12563.6576</v>
      </c>
      <c r="AQ20" s="108">
        <v>12563.6576</v>
      </c>
      <c r="AR20" s="108">
        <v>12563.6576</v>
      </c>
      <c r="AS20" s="108">
        <v>12563.6576</v>
      </c>
      <c r="AT20" s="108">
        <v>12563.6576</v>
      </c>
      <c r="AU20" s="108">
        <v>11902.295599999999</v>
      </c>
      <c r="AV20" s="108">
        <v>11902.295599999999</v>
      </c>
      <c r="AW20" s="108">
        <v>11902.295599999999</v>
      </c>
      <c r="AX20" s="108">
        <v>11108.344000000001</v>
      </c>
      <c r="AY20" s="108">
        <v>11108.344000000001</v>
      </c>
      <c r="AZ20" s="108">
        <v>11108.344000000001</v>
      </c>
      <c r="BA20" s="108">
        <v>11108.344000000001</v>
      </c>
      <c r="BB20" s="108">
        <v>11108.344000000001</v>
      </c>
      <c r="BC20" s="108">
        <v>11108.344000000001</v>
      </c>
      <c r="BD20" s="108">
        <v>11108.344000000001</v>
      </c>
      <c r="BE20" s="108">
        <v>11108.344000000001</v>
      </c>
      <c r="BF20" s="108">
        <v>11108.344000000001</v>
      </c>
      <c r="BG20" s="108">
        <v>11108.344000000001</v>
      </c>
      <c r="BH20" s="108">
        <v>11108.344000000001</v>
      </c>
      <c r="BI20" s="108">
        <v>9231.7888000000003</v>
      </c>
      <c r="BJ20" s="108">
        <v>9231.7888000000003</v>
      </c>
      <c r="BK20" s="108">
        <v>8728.3924000000006</v>
      </c>
      <c r="BL20" s="108">
        <v>8728.3924000000006</v>
      </c>
      <c r="BM20" s="108">
        <v>8728.3924000000006</v>
      </c>
      <c r="BN20" s="108">
        <v>8728.3924000000006</v>
      </c>
      <c r="BO20" s="108">
        <v>8728.3924000000006</v>
      </c>
      <c r="BP20" s="108">
        <v>8728.3924000000006</v>
      </c>
      <c r="BQ20" s="108">
        <v>7670.5303999999996</v>
      </c>
      <c r="BR20" s="108">
        <v>7670.5303999999996</v>
      </c>
      <c r="BS20" s="108">
        <v>7670.5303999999996</v>
      </c>
      <c r="BT20" s="108">
        <v>7289.5731999999998</v>
      </c>
      <c r="BU20" s="108">
        <v>7289.5731999999998</v>
      </c>
      <c r="BV20" s="108">
        <v>6876.8960000000006</v>
      </c>
      <c r="BW20" s="108">
        <v>6876.8960000000006</v>
      </c>
      <c r="BX20" s="108">
        <v>6348.1235999999999</v>
      </c>
      <c r="BY20" s="108">
        <v>5358.1423999999997</v>
      </c>
      <c r="BZ20" s="108">
        <v>6265.9687999999996</v>
      </c>
      <c r="CA20" s="108">
        <v>6189.5236000000004</v>
      </c>
      <c r="CB20" s="108">
        <v>6265.9687999999996</v>
      </c>
      <c r="CC20" s="108">
        <v>6000.7896000000001</v>
      </c>
      <c r="CD20" s="108">
        <v>9231.7888000000003</v>
      </c>
      <c r="CE20" s="108">
        <v>6000.7896000000001</v>
      </c>
      <c r="CF20" s="108">
        <v>6886.7291999999998</v>
      </c>
      <c r="CG20" s="108">
        <v>7368.5560000000005</v>
      </c>
      <c r="CH20" s="108">
        <v>9231.7888000000003</v>
      </c>
    </row>
    <row r="21" spans="1:86" ht="72" x14ac:dyDescent="0.25">
      <c r="A21" s="164"/>
      <c r="B21" s="171" t="s">
        <v>930</v>
      </c>
      <c r="C21" s="172"/>
      <c r="D21" s="173"/>
      <c r="E21" s="109" t="s">
        <v>970</v>
      </c>
      <c r="F21" s="109" t="s">
        <v>962</v>
      </c>
      <c r="G21" s="109" t="s">
        <v>976</v>
      </c>
      <c r="H21" s="109" t="s">
        <v>945</v>
      </c>
      <c r="I21" s="109" t="s">
        <v>947</v>
      </c>
      <c r="J21" s="109" t="s">
        <v>937</v>
      </c>
      <c r="K21" s="109" t="s">
        <v>1004</v>
      </c>
      <c r="L21" s="109" t="s">
        <v>942</v>
      </c>
      <c r="M21" s="109" t="s">
        <v>971</v>
      </c>
      <c r="N21" s="109" t="s">
        <v>979</v>
      </c>
      <c r="O21" s="109" t="s">
        <v>946</v>
      </c>
      <c r="P21" s="109" t="s">
        <v>1000</v>
      </c>
      <c r="Q21" s="109" t="s">
        <v>944</v>
      </c>
      <c r="R21" s="109" t="s">
        <v>982</v>
      </c>
      <c r="S21" s="109" t="s">
        <v>989</v>
      </c>
      <c r="T21" s="109" t="s">
        <v>1005</v>
      </c>
      <c r="U21" s="109" t="s">
        <v>1032</v>
      </c>
      <c r="V21" s="109" t="s">
        <v>1059</v>
      </c>
      <c r="W21" s="109" t="s">
        <v>1001</v>
      </c>
      <c r="X21" s="109" t="s">
        <v>968</v>
      </c>
      <c r="Y21" s="109" t="s">
        <v>990</v>
      </c>
      <c r="Z21" s="109" t="s">
        <v>961</v>
      </c>
      <c r="AA21" s="109" t="s">
        <v>981</v>
      </c>
      <c r="AB21" s="109" t="s">
        <v>958</v>
      </c>
      <c r="AC21" s="109" t="s">
        <v>969</v>
      </c>
      <c r="AD21" s="109" t="s">
        <v>1030</v>
      </c>
      <c r="AE21" s="109" t="s">
        <v>957</v>
      </c>
      <c r="AF21" s="109" t="s">
        <v>967</v>
      </c>
      <c r="AG21" s="109" t="s">
        <v>966</v>
      </c>
      <c r="AH21" s="109" t="s">
        <v>984</v>
      </c>
      <c r="AI21" s="109" t="s">
        <v>992</v>
      </c>
      <c r="AJ21" s="109" t="s">
        <v>1006</v>
      </c>
      <c r="AK21" s="109" t="s">
        <v>1009</v>
      </c>
      <c r="AL21" s="109" t="s">
        <v>1013</v>
      </c>
      <c r="AM21" s="109" t="s">
        <v>1010</v>
      </c>
      <c r="AN21" s="109" t="s">
        <v>1018</v>
      </c>
      <c r="AO21" s="109" t="s">
        <v>1021</v>
      </c>
      <c r="AP21" s="109" t="s">
        <v>1022</v>
      </c>
      <c r="AQ21" s="109" t="s">
        <v>1028</v>
      </c>
      <c r="AR21" s="109" t="s">
        <v>1027</v>
      </c>
      <c r="AS21" s="109" t="s">
        <v>1029</v>
      </c>
      <c r="AT21" s="109" t="s">
        <v>1035</v>
      </c>
      <c r="AU21" s="109" t="s">
        <v>960</v>
      </c>
      <c r="AV21" s="109" t="s">
        <v>963</v>
      </c>
      <c r="AW21" s="109" t="s">
        <v>988</v>
      </c>
      <c r="AX21" s="109" t="s">
        <v>938</v>
      </c>
      <c r="AY21" s="109" t="s">
        <v>941</v>
      </c>
      <c r="AZ21" s="109" t="s">
        <v>950</v>
      </c>
      <c r="BA21" s="109" t="s">
        <v>964</v>
      </c>
      <c r="BB21" s="109" t="s">
        <v>986</v>
      </c>
      <c r="BC21" s="109" t="s">
        <v>985</v>
      </c>
      <c r="BD21" s="109" t="s">
        <v>995</v>
      </c>
      <c r="BE21" s="109" t="s">
        <v>996</v>
      </c>
      <c r="BF21" s="109" t="s">
        <v>1014</v>
      </c>
      <c r="BG21" s="109" t="s">
        <v>1012</v>
      </c>
      <c r="BH21" s="109" t="s">
        <v>1015</v>
      </c>
      <c r="BI21" s="109" t="s">
        <v>1023</v>
      </c>
      <c r="BJ21" s="109" t="s">
        <v>949</v>
      </c>
      <c r="BK21" s="109" t="s">
        <v>951</v>
      </c>
      <c r="BL21" s="109" t="s">
        <v>974</v>
      </c>
      <c r="BM21" s="109" t="s">
        <v>978</v>
      </c>
      <c r="BN21" s="109" t="s">
        <v>983</v>
      </c>
      <c r="BO21" s="109" t="s">
        <v>1008</v>
      </c>
      <c r="BP21" s="109" t="s">
        <v>936</v>
      </c>
      <c r="BQ21" s="109" t="s">
        <v>952</v>
      </c>
      <c r="BR21" s="109" t="s">
        <v>959</v>
      </c>
      <c r="BS21" s="109" t="s">
        <v>997</v>
      </c>
      <c r="BT21" s="109" t="s">
        <v>994</v>
      </c>
      <c r="BU21" s="109" t="s">
        <v>1031</v>
      </c>
      <c r="BV21" s="109" t="s">
        <v>954</v>
      </c>
      <c r="BW21" s="109" t="s">
        <v>993</v>
      </c>
      <c r="BX21" s="109" t="s">
        <v>1033</v>
      </c>
      <c r="BY21" s="109" t="s">
        <v>953</v>
      </c>
      <c r="BZ21" s="109" t="s">
        <v>1019</v>
      </c>
      <c r="CA21" s="109" t="s">
        <v>1011</v>
      </c>
      <c r="CB21" s="109" t="s">
        <v>955</v>
      </c>
      <c r="CC21" s="109" t="s">
        <v>956</v>
      </c>
      <c r="CD21" s="109" t="s">
        <v>973</v>
      </c>
      <c r="CE21" s="109" t="s">
        <v>1025</v>
      </c>
      <c r="CF21" s="109" t="s">
        <v>1017</v>
      </c>
      <c r="CG21" s="109" t="s">
        <v>1026</v>
      </c>
      <c r="CH21" s="109" t="s">
        <v>1020</v>
      </c>
    </row>
  </sheetData>
  <mergeCells count="19">
    <mergeCell ref="C13:D13"/>
    <mergeCell ref="C14:C19"/>
    <mergeCell ref="C20:D20"/>
    <mergeCell ref="A1:P1"/>
    <mergeCell ref="A2:A21"/>
    <mergeCell ref="B2:D3"/>
    <mergeCell ref="B4:D4"/>
    <mergeCell ref="B5:B7"/>
    <mergeCell ref="C5:D5"/>
    <mergeCell ref="C6:D6"/>
    <mergeCell ref="C7:D7"/>
    <mergeCell ref="B8:D8"/>
    <mergeCell ref="B21:D21"/>
    <mergeCell ref="B9:D9"/>
    <mergeCell ref="B10:B12"/>
    <mergeCell ref="C10:D10"/>
    <mergeCell ref="C11:D11"/>
    <mergeCell ref="C12:D12"/>
    <mergeCell ref="B13:B20"/>
  </mergeCells>
  <hyperlinks>
    <hyperlink ref="C14" location="_ftn1" display="_ftn1"/>
  </hyperlinks>
  <pageMargins left="0.25" right="0.2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5"/>
  <sheetViews>
    <sheetView zoomScaleNormal="100" workbookViewId="0">
      <selection sqref="A1:J15"/>
    </sheetView>
  </sheetViews>
  <sheetFormatPr baseColWidth="10" defaultColWidth="11.42578125" defaultRowHeight="15" x14ac:dyDescent="0.25"/>
  <cols>
    <col min="1" max="1" width="45.7109375" bestFit="1" customWidth="1"/>
    <col min="2" max="2" width="26" bestFit="1" customWidth="1"/>
    <col min="3" max="3" width="28.28515625" bestFit="1" customWidth="1"/>
    <col min="4" max="4" width="24.42578125" bestFit="1" customWidth="1"/>
    <col min="5" max="5" width="19.7109375" bestFit="1" customWidth="1"/>
    <col min="6" max="6" width="17.7109375" bestFit="1" customWidth="1"/>
    <col min="7" max="7" width="21.85546875" bestFit="1" customWidth="1"/>
    <col min="8" max="8" width="14.85546875" bestFit="1" customWidth="1"/>
    <col min="9" max="9" width="15.85546875" customWidth="1"/>
    <col min="10" max="10" width="24.85546875" bestFit="1" customWidth="1"/>
  </cols>
  <sheetData>
    <row r="1" spans="1:10" x14ac:dyDescent="0.25">
      <c r="A1" s="183" t="s">
        <v>1060</v>
      </c>
      <c r="B1" s="184"/>
      <c r="C1" s="184"/>
      <c r="D1" s="184"/>
      <c r="E1" s="184"/>
      <c r="F1" s="184"/>
      <c r="G1" s="184"/>
      <c r="H1" s="184"/>
      <c r="I1" s="185"/>
      <c r="J1" s="27" t="s">
        <v>585</v>
      </c>
    </row>
    <row r="2" spans="1:10" ht="24.75" x14ac:dyDescent="0.25">
      <c r="A2" s="27" t="s">
        <v>1061</v>
      </c>
      <c r="B2" s="27" t="s">
        <v>1062</v>
      </c>
      <c r="C2" s="27" t="s">
        <v>1063</v>
      </c>
      <c r="D2" s="27" t="s">
        <v>1064</v>
      </c>
      <c r="E2" s="27" t="s">
        <v>1065</v>
      </c>
      <c r="F2" s="27" t="s">
        <v>1066</v>
      </c>
      <c r="G2" s="27" t="s">
        <v>1067</v>
      </c>
      <c r="H2" s="27" t="s">
        <v>1068</v>
      </c>
      <c r="I2" s="27" t="s">
        <v>1069</v>
      </c>
      <c r="J2" s="27" t="s">
        <v>1070</v>
      </c>
    </row>
    <row r="3" spans="1:10" ht="60.75" x14ac:dyDescent="0.25">
      <c r="A3" s="110" t="s">
        <v>1071</v>
      </c>
      <c r="B3" s="110" t="s">
        <v>1072</v>
      </c>
      <c r="C3" s="110" t="s">
        <v>1073</v>
      </c>
      <c r="D3" s="110" t="s">
        <v>1074</v>
      </c>
      <c r="E3" s="110" t="s">
        <v>1075</v>
      </c>
      <c r="F3" s="111" t="s">
        <v>1076</v>
      </c>
      <c r="G3" s="112" t="s">
        <v>1077</v>
      </c>
      <c r="H3" s="113">
        <v>25353586.190000001</v>
      </c>
      <c r="I3" s="112" t="s">
        <v>1078</v>
      </c>
      <c r="J3" s="114">
        <v>0</v>
      </c>
    </row>
    <row r="4" spans="1:10" x14ac:dyDescent="0.25">
      <c r="A4" s="186" t="s">
        <v>1079</v>
      </c>
      <c r="B4" s="187"/>
      <c r="C4" s="187"/>
      <c r="D4" s="187"/>
      <c r="E4" s="187"/>
      <c r="F4" s="187"/>
      <c r="G4" s="187"/>
      <c r="H4" s="187"/>
      <c r="I4" s="188"/>
      <c r="J4" s="115">
        <v>192496762.71000001</v>
      </c>
    </row>
    <row r="5" spans="1:10" x14ac:dyDescent="0.25">
      <c r="A5" s="186" t="s">
        <v>1080</v>
      </c>
      <c r="B5" s="187"/>
      <c r="C5" s="187"/>
      <c r="D5" s="187"/>
      <c r="E5" s="187"/>
      <c r="F5" s="187"/>
      <c r="G5" s="187"/>
      <c r="H5" s="187"/>
      <c r="I5" s="188"/>
      <c r="J5" s="115">
        <v>0</v>
      </c>
    </row>
    <row r="6" spans="1:10" x14ac:dyDescent="0.25">
      <c r="A6" s="189" t="s">
        <v>1098</v>
      </c>
      <c r="B6" s="190"/>
      <c r="C6" s="190"/>
      <c r="D6" s="190"/>
      <c r="E6" s="190"/>
      <c r="F6" s="190"/>
      <c r="G6" s="190"/>
      <c r="H6" s="190"/>
      <c r="I6" s="191"/>
      <c r="J6" s="116">
        <f>SUM(J3:J5)</f>
        <v>192496762.71000001</v>
      </c>
    </row>
    <row r="7" spans="1:10" x14ac:dyDescent="0.25">
      <c r="A7" s="117" t="s">
        <v>585</v>
      </c>
      <c r="B7" s="118"/>
      <c r="C7" s="118"/>
      <c r="D7" s="118"/>
      <c r="E7" s="118"/>
      <c r="F7" s="118"/>
      <c r="G7" s="118"/>
      <c r="H7" s="118"/>
      <c r="I7" s="118"/>
      <c r="J7" s="118"/>
    </row>
    <row r="8" spans="1:10" x14ac:dyDescent="0.25">
      <c r="A8" s="82" t="s">
        <v>585</v>
      </c>
      <c r="B8" s="118"/>
      <c r="C8" s="118"/>
      <c r="D8" s="118"/>
      <c r="E8" s="118"/>
      <c r="F8" s="118"/>
      <c r="G8" s="118"/>
      <c r="H8" s="118"/>
      <c r="I8" s="118"/>
      <c r="J8" s="118"/>
    </row>
    <row r="9" spans="1:10" ht="60.75" x14ac:dyDescent="0.25">
      <c r="A9" s="82" t="s">
        <v>1099</v>
      </c>
      <c r="B9" s="118"/>
      <c r="C9" s="118"/>
      <c r="D9" s="118"/>
      <c r="E9" s="118"/>
      <c r="F9" s="118"/>
      <c r="G9" s="118"/>
      <c r="H9" s="118"/>
      <c r="I9" s="118"/>
      <c r="J9" s="118"/>
    </row>
    <row r="10" spans="1:10" x14ac:dyDescent="0.25">
      <c r="A10" s="117" t="s">
        <v>585</v>
      </c>
      <c r="B10" s="118"/>
      <c r="C10" s="118"/>
      <c r="D10" s="118"/>
      <c r="E10" s="118"/>
      <c r="F10" s="118"/>
      <c r="G10" s="118"/>
      <c r="H10" s="118"/>
      <c r="I10" s="118"/>
      <c r="J10" s="118"/>
    </row>
    <row r="11" spans="1:10" x14ac:dyDescent="0.25">
      <c r="A11" s="180" t="s">
        <v>1081</v>
      </c>
      <c r="B11" s="181"/>
      <c r="C11" s="181"/>
      <c r="D11" s="181"/>
      <c r="E11" s="181"/>
      <c r="F11" s="181"/>
      <c r="G11" s="182"/>
      <c r="H11" s="118"/>
      <c r="I11" s="118"/>
      <c r="J11" s="118"/>
    </row>
    <row r="12" spans="1:10" x14ac:dyDescent="0.25">
      <c r="A12" s="119">
        <v>9100</v>
      </c>
      <c r="B12" s="120">
        <v>9200</v>
      </c>
      <c r="C12" s="120">
        <v>9300</v>
      </c>
      <c r="D12" s="120">
        <v>9400</v>
      </c>
      <c r="E12" s="120">
        <v>9500</v>
      </c>
      <c r="F12" s="120">
        <v>9600</v>
      </c>
      <c r="G12" s="120" t="s">
        <v>1082</v>
      </c>
      <c r="H12" s="118"/>
      <c r="I12" s="118"/>
      <c r="J12" s="118"/>
    </row>
    <row r="13" spans="1:10" x14ac:dyDescent="0.25">
      <c r="A13" s="121" t="s">
        <v>1083</v>
      </c>
      <c r="B13" s="122" t="s">
        <v>1084</v>
      </c>
      <c r="C13" s="122" t="s">
        <v>1085</v>
      </c>
      <c r="D13" s="122" t="s">
        <v>1086</v>
      </c>
      <c r="E13" s="122" t="s">
        <v>1087</v>
      </c>
      <c r="F13" s="122" t="s">
        <v>1088</v>
      </c>
      <c r="G13" s="123"/>
      <c r="H13" s="118"/>
      <c r="I13" s="118"/>
      <c r="J13" s="118"/>
    </row>
    <row r="14" spans="1:10" x14ac:dyDescent="0.25">
      <c r="A14" s="124" t="s">
        <v>1089</v>
      </c>
      <c r="B14" s="125" t="s">
        <v>585</v>
      </c>
      <c r="C14" s="125" t="s">
        <v>585</v>
      </c>
      <c r="D14" s="125" t="s">
        <v>585</v>
      </c>
      <c r="E14" s="125" t="s">
        <v>585</v>
      </c>
      <c r="F14" s="125" t="s">
        <v>585</v>
      </c>
      <c r="G14" s="125" t="s">
        <v>585</v>
      </c>
      <c r="H14" s="118"/>
      <c r="I14" s="118"/>
      <c r="J14" s="118"/>
    </row>
    <row r="15" spans="1:10" x14ac:dyDescent="0.25">
      <c r="A15" s="126" t="s">
        <v>585</v>
      </c>
      <c r="B15" s="127" t="s">
        <v>585</v>
      </c>
      <c r="C15" s="127" t="s">
        <v>585</v>
      </c>
      <c r="D15" s="127" t="s">
        <v>585</v>
      </c>
      <c r="E15" s="127" t="s">
        <v>585</v>
      </c>
      <c r="F15" s="127" t="s">
        <v>585</v>
      </c>
      <c r="G15" s="127" t="s">
        <v>585</v>
      </c>
      <c r="H15" s="118"/>
      <c r="I15" s="118"/>
      <c r="J15" s="118"/>
    </row>
  </sheetData>
  <mergeCells count="5">
    <mergeCell ref="A11:G11"/>
    <mergeCell ref="A1:I1"/>
    <mergeCell ref="A4:I4"/>
    <mergeCell ref="A5:I5"/>
    <mergeCell ref="A6:I6"/>
  </mergeCells>
  <pageMargins left="0.70866141732283472" right="0.70866141732283472" top="0.74803149606299213" bottom="0.74803149606299213" header="0.31496062992125984" footer="0.31496062992125984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INGRESOS </vt:lpstr>
      <vt:lpstr>PLANTILLA EGRESOS</vt:lpstr>
      <vt:lpstr>COG</vt:lpstr>
      <vt:lpstr>6</vt:lpstr>
      <vt:lpstr>8</vt:lpstr>
      <vt:lpstr>12</vt:lpstr>
      <vt:lpstr>15</vt:lpstr>
      <vt:lpstr>16</vt:lpstr>
      <vt:lpstr>18</vt:lpstr>
      <vt:lpstr>Hoja3</vt:lpstr>
      <vt:lpstr>'15'!Área_de_impresión</vt:lpstr>
      <vt:lpstr>'15'!Títulos_a_imprimir</vt:lpstr>
      <vt:lpstr>'16'!Títulos_a_imprimir</vt:lpstr>
      <vt:lpstr>'6'!Títulos_a_imprimir</vt:lpstr>
      <vt:lpstr>COG!Títulos_a_imprimir</vt:lpstr>
      <vt:lpstr>Hoja3!Títulos_a_imprimir</vt:lpstr>
      <vt:lpstr>'PLANTILLA EGRESOS'!Títulos_a_imprimir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Luis-Torres</dc:creator>
  <cp:keywords/>
  <dc:description/>
  <cp:lastModifiedBy>Luis-Torres</cp:lastModifiedBy>
  <cp:revision/>
  <cp:lastPrinted>2019-01-10T17:23:20Z</cp:lastPrinted>
  <dcterms:created xsi:type="dcterms:W3CDTF">2018-12-14T16:26:16Z</dcterms:created>
  <dcterms:modified xsi:type="dcterms:W3CDTF">2019-01-10T17:23:34Z</dcterms:modified>
  <cp:category/>
  <cp:contentStatus/>
</cp:coreProperties>
</file>