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tefaia\Desktop\JUMAPA\"/>
    </mc:Choice>
  </mc:AlternateContent>
  <xr:revisionPtr revIDLastSave="0" documentId="8_{3EF292BD-C3B1-410F-B6FD-D06B32B404BD}" xr6:coauthVersionLast="41" xr6:coauthVersionMax="41" xr10:uidLastSave="{00000000-0000-0000-0000-000000000000}"/>
  <bookViews>
    <workbookView xWindow="-120" yWindow="-120" windowWidth="24240" windowHeight="13140" activeTab="21" xr2:uid="{00000000-000D-0000-FFFF-FFFF00000000}"/>
  </bookViews>
  <sheets>
    <sheet name="1" sheetId="3" r:id="rId1"/>
    <sheet name="2" sheetId="4" r:id="rId2"/>
    <sheet name="3" sheetId="5" r:id="rId3"/>
    <sheet name="4" sheetId="6" r:id="rId4"/>
    <sheet name="5" sheetId="7" r:id="rId5"/>
    <sheet name="6" sheetId="8" r:id="rId6"/>
    <sheet name="7" sheetId="9" r:id="rId7"/>
    <sheet name="8" sheetId="10" r:id="rId8"/>
    <sheet name="9" sheetId="11" r:id="rId9"/>
    <sheet name="10" sheetId="12" r:id="rId10"/>
    <sheet name="11" sheetId="13" r:id="rId11"/>
    <sheet name="12" sheetId="15" r:id="rId12"/>
    <sheet name="13" sheetId="16" r:id="rId13"/>
    <sheet name="14" sheetId="17" r:id="rId14"/>
    <sheet name="15" sheetId="18" r:id="rId15"/>
    <sheet name="16" sheetId="19" r:id="rId16"/>
    <sheet name="18" sheetId="21" r:id="rId17"/>
    <sheet name="19" sheetId="22" r:id="rId18"/>
    <sheet name="23" sheetId="26" r:id="rId19"/>
    <sheet name="26" sheetId="29" r:id="rId20"/>
    <sheet name="27" sheetId="30" r:id="rId21"/>
    <sheet name="28" sheetId="31" r:id="rId22"/>
  </sheets>
  <definedNames>
    <definedName name="_xlnm._FilterDatabase" localSheetId="21" hidden="1">'28'!$A$4:$G$736</definedName>
    <definedName name="_xlnm._FilterDatabase" localSheetId="2" hidden="1">'3'!$A$2:$C$413</definedName>
    <definedName name="_xlnm._FilterDatabase" localSheetId="3" hidden="1">'4'!$A$2:$C$13</definedName>
    <definedName name="_xlnm._FilterDatabase" localSheetId="5" hidden="1">'6'!$A$4:$C$141</definedName>
    <definedName name="_xlnm._FilterDatabase" localSheetId="6" hidden="1">'7'!$A$4:$D$56</definedName>
    <definedName name="_ftn1">'1'!#REF!</definedName>
    <definedName name="_ftn2">'5'!#REF!</definedName>
    <definedName name="_ftnref1">'1'!$A$2</definedName>
    <definedName name="_ftnref2">'5'!#REF!</definedName>
    <definedName name="_xlnm.Print_Titles" localSheetId="14">'15'!$1:$4</definedName>
    <definedName name="_xlnm.Print_Titles" localSheetId="21">'28'!$1:$4</definedName>
    <definedName name="_xlnm.Print_Titles" localSheetId="2">'3'!$1:$2</definedName>
    <definedName name="_xlnm.Print_Titles" localSheetId="4">'5'!$1:$4</definedName>
    <definedName name="_xlnm.Print_Titles" localSheetId="5">'6'!$1:$4</definedName>
    <definedName name="_xlnm.Print_Titles" localSheetId="6">'7'!$1:$4</definedName>
  </definedNames>
  <calcPr calcId="181029"/>
  <fileRecoveryPr autoRecover="0"/>
</workbook>
</file>

<file path=xl/calcChain.xml><?xml version="1.0" encoding="utf-8"?>
<calcChain xmlns="http://schemas.openxmlformats.org/spreadsheetml/2006/main">
  <c r="C11" i="30" l="1"/>
  <c r="C14" i="30"/>
  <c r="CJ14" i="19" l="1"/>
  <c r="CI14" i="19"/>
  <c r="CH14" i="19"/>
  <c r="CG14" i="19"/>
  <c r="CF14" i="19"/>
  <c r="CE14" i="19"/>
  <c r="CD14" i="19"/>
  <c r="CC14" i="19"/>
  <c r="CB14" i="19"/>
  <c r="CA14" i="19"/>
  <c r="BZ14" i="19"/>
  <c r="BY14" i="19"/>
  <c r="BX14" i="19"/>
  <c r="BW14" i="19"/>
  <c r="BV14" i="19"/>
  <c r="BU14" i="19"/>
  <c r="BT14" i="19"/>
  <c r="BS14" i="19"/>
  <c r="BR14" i="19"/>
  <c r="BQ14" i="19"/>
  <c r="BP14" i="19"/>
  <c r="BO14" i="19"/>
  <c r="BN14" i="19"/>
  <c r="BM14" i="19"/>
  <c r="BL14" i="19"/>
  <c r="BK14" i="19"/>
  <c r="BJ14" i="19"/>
  <c r="BI14" i="19"/>
  <c r="BH14" i="19"/>
  <c r="BG14" i="19"/>
  <c r="BF14" i="19"/>
  <c r="BE14" i="19"/>
  <c r="BD14" i="19"/>
  <c r="BC14" i="19"/>
  <c r="BB14" i="19"/>
  <c r="BA14" i="19"/>
  <c r="AZ14" i="19"/>
  <c r="AY14" i="19"/>
  <c r="AX14" i="19"/>
  <c r="AW14" i="19"/>
  <c r="AV14" i="19"/>
  <c r="AU14" i="19"/>
  <c r="AT14" i="19"/>
  <c r="AS14" i="19"/>
  <c r="AR14" i="19"/>
  <c r="AQ14" i="19"/>
  <c r="AP14" i="19"/>
  <c r="AO14" i="19"/>
  <c r="AN14" i="19"/>
  <c r="AM14" i="19"/>
  <c r="AL14" i="19"/>
  <c r="AK14" i="19"/>
  <c r="AJ14" i="19"/>
  <c r="AI14" i="19"/>
  <c r="AH14" i="19"/>
  <c r="AG14" i="19"/>
  <c r="AF14" i="19"/>
  <c r="AE14" i="19"/>
  <c r="AD14" i="19"/>
  <c r="AC14" i="19"/>
  <c r="AB14" i="19"/>
  <c r="AA14" i="19"/>
  <c r="Z14" i="19"/>
  <c r="Y14" i="19"/>
  <c r="X14" i="19"/>
  <c r="W14" i="19"/>
  <c r="V14" i="19"/>
  <c r="U14" i="19"/>
  <c r="T14" i="19"/>
  <c r="S14" i="19"/>
  <c r="R14" i="19"/>
  <c r="Q14" i="19"/>
  <c r="P14" i="19"/>
  <c r="O14" i="19"/>
  <c r="N14" i="19"/>
  <c r="M14" i="19"/>
  <c r="L14" i="19"/>
  <c r="K14" i="19"/>
  <c r="J14" i="19"/>
  <c r="I14" i="19"/>
  <c r="H14" i="19"/>
  <c r="G14" i="19"/>
  <c r="F14" i="19"/>
  <c r="E14" i="19"/>
  <c r="E10" i="19" s="1"/>
  <c r="E7" i="19" s="1"/>
  <c r="CJ13" i="19"/>
  <c r="CI13" i="19"/>
  <c r="CH13" i="19"/>
  <c r="CH11" i="19" s="1"/>
  <c r="CG13" i="19"/>
  <c r="CG11" i="19" s="1"/>
  <c r="CF13" i="19"/>
  <c r="CE13" i="19"/>
  <c r="CD13" i="19"/>
  <c r="CD11" i="19" s="1"/>
  <c r="CC13" i="19"/>
  <c r="CC11" i="19" s="1"/>
  <c r="CC10" i="19" s="1"/>
  <c r="CC7" i="19" s="1"/>
  <c r="CB13" i="19"/>
  <c r="CA13" i="19"/>
  <c r="BZ13" i="19"/>
  <c r="BZ11" i="19" s="1"/>
  <c r="BY13" i="19"/>
  <c r="BY11" i="19" s="1"/>
  <c r="BX13" i="19"/>
  <c r="BW13" i="19"/>
  <c r="BV13" i="19"/>
  <c r="BV11" i="19" s="1"/>
  <c r="BU13" i="19"/>
  <c r="BU11" i="19" s="1"/>
  <c r="BT13" i="19"/>
  <c r="BS13" i="19"/>
  <c r="BR13" i="19"/>
  <c r="BR11" i="19" s="1"/>
  <c r="BQ13" i="19"/>
  <c r="BQ11" i="19" s="1"/>
  <c r="BP13" i="19"/>
  <c r="BO13" i="19"/>
  <c r="BN13" i="19"/>
  <c r="BN11" i="19" s="1"/>
  <c r="BM13" i="19"/>
  <c r="BM11" i="19" s="1"/>
  <c r="BM10" i="19" s="1"/>
  <c r="BM7" i="19" s="1"/>
  <c r="BL13" i="19"/>
  <c r="BK13" i="19"/>
  <c r="BJ13" i="19"/>
  <c r="BJ11" i="19" s="1"/>
  <c r="BI13" i="19"/>
  <c r="BI11" i="19" s="1"/>
  <c r="BH13" i="19"/>
  <c r="BG13" i="19"/>
  <c r="BF13" i="19"/>
  <c r="BF11" i="19" s="1"/>
  <c r="BE13" i="19"/>
  <c r="BE11" i="19" s="1"/>
  <c r="BD13" i="19"/>
  <c r="BC13" i="19"/>
  <c r="BB13" i="19"/>
  <c r="BB11" i="19" s="1"/>
  <c r="BA13" i="19"/>
  <c r="BA11" i="19" s="1"/>
  <c r="AZ13" i="19"/>
  <c r="AY13" i="19"/>
  <c r="AX13" i="19"/>
  <c r="AX11" i="19" s="1"/>
  <c r="AW13" i="19"/>
  <c r="AW11" i="19" s="1"/>
  <c r="AW10" i="19" s="1"/>
  <c r="AW7" i="19" s="1"/>
  <c r="AV13" i="19"/>
  <c r="AU13" i="19"/>
  <c r="AT13" i="19"/>
  <c r="AT11" i="19" s="1"/>
  <c r="AS13" i="19"/>
  <c r="AR13" i="19"/>
  <c r="AQ13" i="19"/>
  <c r="AP13" i="19"/>
  <c r="AP11" i="19" s="1"/>
  <c r="AO13" i="19"/>
  <c r="AO11" i="19" s="1"/>
  <c r="AN13" i="19"/>
  <c r="AM13" i="19"/>
  <c r="AL13" i="19"/>
  <c r="AL11" i="19" s="1"/>
  <c r="AK13" i="19"/>
  <c r="AK11" i="19" s="1"/>
  <c r="AJ13" i="19"/>
  <c r="AI13" i="19"/>
  <c r="AH13" i="19"/>
  <c r="AH11" i="19" s="1"/>
  <c r="AG13" i="19"/>
  <c r="AG11" i="19" s="1"/>
  <c r="AG10" i="19" s="1"/>
  <c r="AG7" i="19" s="1"/>
  <c r="AF13" i="19"/>
  <c r="AE13" i="19"/>
  <c r="AD13" i="19"/>
  <c r="AD11" i="19" s="1"/>
  <c r="AC13" i="19"/>
  <c r="AC11" i="19" s="1"/>
  <c r="AB13" i="19"/>
  <c r="AA13" i="19"/>
  <c r="Z13" i="19"/>
  <c r="Z11" i="19" s="1"/>
  <c r="Y13" i="19"/>
  <c r="Y11" i="19" s="1"/>
  <c r="X13" i="19"/>
  <c r="W13" i="19"/>
  <c r="V13" i="19"/>
  <c r="V11" i="19" s="1"/>
  <c r="U13" i="19"/>
  <c r="U11" i="19" s="1"/>
  <c r="T13" i="19"/>
  <c r="S13" i="19"/>
  <c r="R13" i="19"/>
  <c r="R11" i="19" s="1"/>
  <c r="Q13" i="19"/>
  <c r="Q11" i="19" s="1"/>
  <c r="Q10" i="19" s="1"/>
  <c r="Q7" i="19" s="1"/>
  <c r="P13" i="19"/>
  <c r="O13" i="19"/>
  <c r="N13" i="19"/>
  <c r="N11" i="19" s="1"/>
  <c r="M13" i="19"/>
  <c r="M11" i="19" s="1"/>
  <c r="L13" i="19"/>
  <c r="K13" i="19"/>
  <c r="J13" i="19"/>
  <c r="J11" i="19" s="1"/>
  <c r="I13" i="19"/>
  <c r="I11" i="19" s="1"/>
  <c r="H13" i="19"/>
  <c r="G13" i="19"/>
  <c r="F13" i="19"/>
  <c r="F11" i="19" s="1"/>
  <c r="CJ11" i="19"/>
  <c r="CJ10" i="19" s="1"/>
  <c r="CJ7" i="19" s="1"/>
  <c r="CI11" i="19"/>
  <c r="CF11" i="19"/>
  <c r="CF10" i="19" s="1"/>
  <c r="CF7" i="19" s="1"/>
  <c r="CE11" i="19"/>
  <c r="CE10" i="19" s="1"/>
  <c r="CE7" i="19" s="1"/>
  <c r="CB11" i="19"/>
  <c r="CB10" i="19" s="1"/>
  <c r="CB7" i="19" s="1"/>
  <c r="CA11" i="19"/>
  <c r="CA10" i="19" s="1"/>
  <c r="CA7" i="19" s="1"/>
  <c r="BX11" i="19"/>
  <c r="BX10" i="19" s="1"/>
  <c r="BX7" i="19" s="1"/>
  <c r="BW11" i="19"/>
  <c r="BW10" i="19" s="1"/>
  <c r="BW7" i="19" s="1"/>
  <c r="BT11" i="19"/>
  <c r="BT10" i="19" s="1"/>
  <c r="BT7" i="19" s="1"/>
  <c r="BS11" i="19"/>
  <c r="BP11" i="19"/>
  <c r="BP10" i="19" s="1"/>
  <c r="BP7" i="19" s="1"/>
  <c r="BO11" i="19"/>
  <c r="BO10" i="19" s="1"/>
  <c r="BO7" i="19" s="1"/>
  <c r="BL11" i="19"/>
  <c r="BK11" i="19"/>
  <c r="BK10" i="19" s="1"/>
  <c r="BK7" i="19" s="1"/>
  <c r="BH11" i="19"/>
  <c r="BH10" i="19" s="1"/>
  <c r="BH7" i="19" s="1"/>
  <c r="BG11" i="19"/>
  <c r="BD11" i="19"/>
  <c r="BD10" i="19" s="1"/>
  <c r="BD7" i="19" s="1"/>
  <c r="BC11" i="19"/>
  <c r="AZ11" i="19"/>
  <c r="AZ10" i="19" s="1"/>
  <c r="AZ7" i="19" s="1"/>
  <c r="AY11" i="19"/>
  <c r="AY10" i="19" s="1"/>
  <c r="AY7" i="19" s="1"/>
  <c r="AV11" i="19"/>
  <c r="AU11" i="19"/>
  <c r="AU10" i="19" s="1"/>
  <c r="AU7" i="19" s="1"/>
  <c r="AS11" i="19"/>
  <c r="AR11" i="19"/>
  <c r="AQ11" i="19"/>
  <c r="AN11" i="19"/>
  <c r="AN10" i="19" s="1"/>
  <c r="AN7" i="19" s="1"/>
  <c r="AM11" i="19"/>
  <c r="AJ11" i="19"/>
  <c r="AJ10" i="19" s="1"/>
  <c r="AJ7" i="19" s="1"/>
  <c r="AI11" i="19"/>
  <c r="AI10" i="19" s="1"/>
  <c r="AI7" i="19" s="1"/>
  <c r="AF11" i="19"/>
  <c r="AF10" i="19" s="1"/>
  <c r="AF7" i="19" s="1"/>
  <c r="AE11" i="19"/>
  <c r="AE10" i="19" s="1"/>
  <c r="AE7" i="19" s="1"/>
  <c r="AB11" i="19"/>
  <c r="AA11" i="19"/>
  <c r="X11" i="19"/>
  <c r="X10" i="19" s="1"/>
  <c r="X7" i="19" s="1"/>
  <c r="W11" i="19"/>
  <c r="T11" i="19"/>
  <c r="T10" i="19" s="1"/>
  <c r="T7" i="19" s="1"/>
  <c r="S11" i="19"/>
  <c r="S10" i="19" s="1"/>
  <c r="S7" i="19" s="1"/>
  <c r="P11" i="19"/>
  <c r="P10" i="19" s="1"/>
  <c r="P7" i="19" s="1"/>
  <c r="O11" i="19"/>
  <c r="O10" i="19" s="1"/>
  <c r="O7" i="19" s="1"/>
  <c r="L11" i="19"/>
  <c r="L10" i="19" s="1"/>
  <c r="L7" i="19" s="1"/>
  <c r="K11" i="19"/>
  <c r="K10" i="19" s="1"/>
  <c r="K7" i="19" s="1"/>
  <c r="H11" i="19"/>
  <c r="H10" i="19" s="1"/>
  <c r="H7" i="19" s="1"/>
  <c r="G11" i="19"/>
  <c r="E11" i="19"/>
  <c r="CI10" i="19"/>
  <c r="CI7" i="19" s="1"/>
  <c r="BS10" i="19"/>
  <c r="BS7" i="19" s="1"/>
  <c r="BL10" i="19"/>
  <c r="BG10" i="19"/>
  <c r="BC10" i="19"/>
  <c r="BC7" i="19" s="1"/>
  <c r="AV10" i="19"/>
  <c r="AR10" i="19"/>
  <c r="AR7" i="19" s="1"/>
  <c r="AQ10" i="19"/>
  <c r="AQ7" i="19" s="1"/>
  <c r="AM10" i="19"/>
  <c r="AM7" i="19" s="1"/>
  <c r="AB10" i="19"/>
  <c r="AB7" i="19" s="1"/>
  <c r="AA10" i="19"/>
  <c r="W10" i="19"/>
  <c r="W7" i="19" s="1"/>
  <c r="G10" i="19"/>
  <c r="G7" i="19" s="1"/>
  <c r="CJ8" i="19"/>
  <c r="CI8" i="19"/>
  <c r="CH8" i="19"/>
  <c r="CG8" i="19"/>
  <c r="CF8" i="19"/>
  <c r="CE8" i="19"/>
  <c r="CD8" i="19"/>
  <c r="CC8" i="19"/>
  <c r="CB8" i="19"/>
  <c r="CA8" i="19"/>
  <c r="BZ8" i="19"/>
  <c r="BY8" i="19"/>
  <c r="BX8" i="19"/>
  <c r="BW8" i="19"/>
  <c r="BV8" i="19"/>
  <c r="BU8" i="19"/>
  <c r="BT8" i="19"/>
  <c r="BS8" i="19"/>
  <c r="BR8" i="19"/>
  <c r="BQ8" i="19"/>
  <c r="BP8" i="19"/>
  <c r="BO8" i="19"/>
  <c r="BN8" i="19"/>
  <c r="BM8" i="19"/>
  <c r="BL8" i="19"/>
  <c r="BK8" i="19"/>
  <c r="BJ8" i="19"/>
  <c r="BI8" i="19"/>
  <c r="BH8" i="19"/>
  <c r="BG8" i="19"/>
  <c r="BF8" i="19"/>
  <c r="BE8" i="19"/>
  <c r="BD8" i="19"/>
  <c r="BC8" i="19"/>
  <c r="BB8" i="19"/>
  <c r="BA8" i="19"/>
  <c r="AZ8" i="19"/>
  <c r="AY8" i="19"/>
  <c r="AX8" i="19"/>
  <c r="AW8" i="19"/>
  <c r="AV8" i="19"/>
  <c r="AU8" i="19"/>
  <c r="AT8" i="19"/>
  <c r="AS8" i="19"/>
  <c r="AR8" i="19"/>
  <c r="AQ8" i="19"/>
  <c r="AP8" i="19"/>
  <c r="AO8" i="19"/>
  <c r="AN8" i="19"/>
  <c r="AM8" i="19"/>
  <c r="AL8" i="19"/>
  <c r="AK8" i="19"/>
  <c r="AJ8" i="19"/>
  <c r="AI8" i="19"/>
  <c r="AH8" i="19"/>
  <c r="AG8" i="19"/>
  <c r="AF8" i="19"/>
  <c r="AE8" i="19"/>
  <c r="AD8" i="19"/>
  <c r="AC8" i="19"/>
  <c r="AB8" i="19"/>
  <c r="AA8" i="19"/>
  <c r="Z8" i="19"/>
  <c r="Y8" i="19"/>
  <c r="X8" i="19"/>
  <c r="W8" i="19"/>
  <c r="V8" i="19"/>
  <c r="U8" i="19"/>
  <c r="T8" i="19"/>
  <c r="S8" i="19"/>
  <c r="R8" i="19"/>
  <c r="Q8" i="19"/>
  <c r="P8" i="19"/>
  <c r="O8" i="19"/>
  <c r="N8" i="19"/>
  <c r="M8" i="19"/>
  <c r="L8" i="19"/>
  <c r="K8" i="19"/>
  <c r="J8" i="19"/>
  <c r="I8" i="19"/>
  <c r="H8" i="19"/>
  <c r="G8" i="19"/>
  <c r="F8" i="19"/>
  <c r="E8" i="19"/>
  <c r="BL7" i="19"/>
  <c r="BG7" i="19"/>
  <c r="AV7" i="19"/>
  <c r="AA7" i="19"/>
  <c r="CJ5" i="19"/>
  <c r="CI5" i="19"/>
  <c r="CH5" i="19"/>
  <c r="CG5" i="19"/>
  <c r="CF5" i="19"/>
  <c r="CE5" i="19"/>
  <c r="CD5" i="19"/>
  <c r="CC5" i="19"/>
  <c r="CB5" i="19"/>
  <c r="CA5" i="19"/>
  <c r="BZ5" i="19"/>
  <c r="BY5" i="19"/>
  <c r="BX5" i="19"/>
  <c r="BW5" i="19"/>
  <c r="BV5" i="19"/>
  <c r="BU5" i="19"/>
  <c r="BT5" i="19"/>
  <c r="BS5" i="19"/>
  <c r="BR5" i="19"/>
  <c r="BQ5" i="19"/>
  <c r="BP5" i="19"/>
  <c r="BO5" i="19"/>
  <c r="BN5" i="19"/>
  <c r="BM5" i="19"/>
  <c r="BL5" i="19"/>
  <c r="BK5" i="19"/>
  <c r="BJ5" i="19"/>
  <c r="BI5" i="19"/>
  <c r="BH5" i="19"/>
  <c r="BG5" i="19"/>
  <c r="BF5" i="19"/>
  <c r="BE5" i="19"/>
  <c r="BD5" i="19"/>
  <c r="BC5" i="19"/>
  <c r="BB5" i="19"/>
  <c r="BA5" i="19"/>
  <c r="AZ5" i="19"/>
  <c r="AY5" i="19"/>
  <c r="AX5" i="19"/>
  <c r="AW5" i="19"/>
  <c r="AV5" i="19"/>
  <c r="AU5" i="19"/>
  <c r="AT5" i="19"/>
  <c r="AS5" i="19"/>
  <c r="AR5" i="19"/>
  <c r="AQ5" i="19"/>
  <c r="AP5" i="19"/>
  <c r="AO5" i="19"/>
  <c r="AN5" i="19"/>
  <c r="AM5" i="19"/>
  <c r="AL5" i="19"/>
  <c r="AK5" i="19"/>
  <c r="AJ5" i="19"/>
  <c r="AI5" i="19"/>
  <c r="AH5" i="19"/>
  <c r="AG5" i="19"/>
  <c r="AF5" i="19"/>
  <c r="AE5" i="19"/>
  <c r="AD5" i="19"/>
  <c r="AC5" i="19"/>
  <c r="AB5" i="19"/>
  <c r="AA5" i="19"/>
  <c r="Z5" i="19"/>
  <c r="Y5" i="19"/>
  <c r="X5" i="19"/>
  <c r="W5" i="19"/>
  <c r="V5" i="19"/>
  <c r="U5" i="19"/>
  <c r="T5" i="19"/>
  <c r="S5" i="19"/>
  <c r="R5" i="19"/>
  <c r="Q5" i="19"/>
  <c r="P5" i="19"/>
  <c r="O5" i="19"/>
  <c r="N5" i="19"/>
  <c r="M5" i="19"/>
  <c r="L5" i="19"/>
  <c r="K5" i="19"/>
  <c r="J5" i="19"/>
  <c r="I5" i="19"/>
  <c r="H5" i="19"/>
  <c r="G5" i="19"/>
  <c r="F5" i="19"/>
  <c r="E5" i="19"/>
  <c r="E197" i="18"/>
  <c r="D197" i="18"/>
  <c r="C197" i="18"/>
  <c r="AS10" i="19" l="1"/>
  <c r="AS7" i="19" s="1"/>
  <c r="M10" i="19"/>
  <c r="M7" i="19" s="1"/>
  <c r="AC10" i="19"/>
  <c r="AC7" i="19" s="1"/>
  <c r="BI10" i="19"/>
  <c r="BI7" i="19" s="1"/>
  <c r="BY10" i="19"/>
  <c r="BY7" i="19" s="1"/>
  <c r="I10" i="19"/>
  <c r="I7" i="19" s="1"/>
  <c r="U10" i="19"/>
  <c r="U7" i="19" s="1"/>
  <c r="Y10" i="19"/>
  <c r="Y7" i="19" s="1"/>
  <c r="AK10" i="19"/>
  <c r="AK7" i="19" s="1"/>
  <c r="AO10" i="19"/>
  <c r="AO7" i="19" s="1"/>
  <c r="BA10" i="19"/>
  <c r="BA7" i="19" s="1"/>
  <c r="BE10" i="19"/>
  <c r="BE7" i="19" s="1"/>
  <c r="BQ10" i="19"/>
  <c r="BQ7" i="19" s="1"/>
  <c r="CG10" i="19"/>
  <c r="CG7" i="19" s="1"/>
  <c r="BU10" i="19"/>
  <c r="BU7" i="19" s="1"/>
  <c r="F10" i="19"/>
  <c r="F7" i="19" s="1"/>
  <c r="R10" i="19"/>
  <c r="R7" i="19" s="1"/>
  <c r="V10" i="19"/>
  <c r="V7" i="19" s="1"/>
  <c r="Z10" i="19"/>
  <c r="Z7" i="19" s="1"/>
  <c r="AD10" i="19"/>
  <c r="AD7" i="19" s="1"/>
  <c r="AH10" i="19"/>
  <c r="AH7" i="19" s="1"/>
  <c r="AL10" i="19"/>
  <c r="AL7" i="19" s="1"/>
  <c r="AP10" i="19"/>
  <c r="AP7" i="19" s="1"/>
  <c r="BB10" i="19"/>
  <c r="BB7" i="19" s="1"/>
  <c r="BF10" i="19"/>
  <c r="BF7" i="19" s="1"/>
  <c r="BJ10" i="19"/>
  <c r="BJ7" i="19" s="1"/>
  <c r="BN10" i="19"/>
  <c r="BN7" i="19" s="1"/>
  <c r="BR10" i="19"/>
  <c r="BR7" i="19" s="1"/>
  <c r="BV10" i="19"/>
  <c r="BV7" i="19" s="1"/>
  <c r="BZ10" i="19"/>
  <c r="BZ7" i="19" s="1"/>
  <c r="CD10" i="19"/>
  <c r="CD7" i="19" s="1"/>
  <c r="CH10" i="19"/>
  <c r="CH7" i="19" s="1"/>
  <c r="J10" i="19"/>
  <c r="J7" i="19" s="1"/>
  <c r="AX10" i="19"/>
  <c r="AX7" i="19" s="1"/>
  <c r="N10" i="19"/>
  <c r="N7" i="19" s="1"/>
  <c r="AT10" i="19"/>
  <c r="AT7" i="19" s="1"/>
  <c r="C19" i="30"/>
  <c r="C16" i="30"/>
  <c r="C9" i="30"/>
  <c r="C5" i="30"/>
  <c r="C22" i="30" l="1"/>
  <c r="C62" i="29"/>
  <c r="D12" i="9"/>
  <c r="C51" i="8"/>
  <c r="C26" i="7"/>
  <c r="C4" i="6"/>
  <c r="C5" i="4"/>
  <c r="C7" i="3"/>
  <c r="C63" i="29" l="1"/>
  <c r="C738" i="31" l="1"/>
  <c r="J8" i="21" l="1"/>
  <c r="C65" i="7" l="1"/>
  <c r="C13" i="6"/>
  <c r="J9" i="10" l="1"/>
  <c r="D55" i="9" l="1"/>
  <c r="C141" i="8"/>
  <c r="B21" i="15"/>
  <c r="C3" i="6" l="1"/>
  <c r="C389" i="5"/>
  <c r="C385" i="5"/>
  <c r="C375" i="5"/>
  <c r="C372" i="5"/>
  <c r="C362" i="5"/>
  <c r="C352" i="5"/>
  <c r="C345" i="5"/>
  <c r="C335" i="5"/>
  <c r="C332" i="5"/>
  <c r="C328" i="5"/>
  <c r="C319" i="5"/>
  <c r="C309" i="5" s="1"/>
  <c r="C310" i="5"/>
  <c r="C299" i="5"/>
  <c r="C294" i="5"/>
  <c r="C284" i="5"/>
  <c r="C275" i="5"/>
  <c r="C273" i="5"/>
  <c r="C266" i="5"/>
  <c r="C263" i="5"/>
  <c r="C258" i="5"/>
  <c r="C251" i="5"/>
  <c r="C180" i="5"/>
  <c r="C174" i="5"/>
  <c r="C164" i="5"/>
  <c r="C156" i="5"/>
  <c r="C146" i="5"/>
  <c r="C136" i="5"/>
  <c r="C126" i="5"/>
  <c r="C116" i="5"/>
  <c r="C106" i="5"/>
  <c r="C95" i="5"/>
  <c r="C82" i="5"/>
  <c r="C91" i="5"/>
  <c r="C85" i="5"/>
  <c r="C74" i="5"/>
  <c r="C64" i="5"/>
  <c r="C54" i="5"/>
  <c r="C50" i="5"/>
  <c r="C41" i="5"/>
  <c r="C411" i="5"/>
  <c r="C408" i="5"/>
  <c r="C406" i="5"/>
  <c r="C404" i="5"/>
  <c r="C402" i="5"/>
  <c r="C398" i="5"/>
  <c r="C394" i="5"/>
  <c r="C380" i="5"/>
  <c r="C379" i="5" s="1"/>
  <c r="C190" i="5"/>
  <c r="C37" i="5"/>
  <c r="C35" i="5"/>
  <c r="C23" i="5"/>
  <c r="C14" i="5"/>
  <c r="C4" i="5"/>
  <c r="C9" i="5"/>
  <c r="C28" i="5"/>
  <c r="C393" i="5" l="1"/>
  <c r="C3" i="5"/>
  <c r="C250" i="5"/>
  <c r="C331" i="5"/>
  <c r="C105" i="5"/>
  <c r="C40" i="5"/>
  <c r="C413" i="5" l="1"/>
  <c r="C11" i="3"/>
  <c r="C10" i="4" l="1"/>
</calcChain>
</file>

<file path=xl/sharedStrings.xml><?xml version="1.0" encoding="utf-8"?>
<sst xmlns="http://schemas.openxmlformats.org/spreadsheetml/2006/main" count="3644" uniqueCount="1713">
  <si>
    <t> </t>
  </si>
  <si>
    <t>Categoría</t>
  </si>
  <si>
    <t>Presupuesto aprobado</t>
  </si>
  <si>
    <t>Recursos fiscales</t>
  </si>
  <si>
    <t>Financiamientos internos</t>
  </si>
  <si>
    <t>Ingresos propios</t>
  </si>
  <si>
    <t>Recursos federales</t>
  </si>
  <si>
    <t>Recursos estatales</t>
  </si>
  <si>
    <t>Otros recursos</t>
  </si>
  <si>
    <t>Total presupuesto de egresos</t>
  </si>
  <si>
    <t>Gasto Corriente</t>
  </si>
  <si>
    <t>Gasto de Capital</t>
  </si>
  <si>
    <t>Amortización de la Deuda y Disminución de Pasivos</t>
  </si>
  <si>
    <t>Pensiones y Jubilaciones</t>
  </si>
  <si>
    <t>Participaciones</t>
  </si>
  <si>
    <t>Capítulo-Concepto-Partida genérica</t>
  </si>
  <si>
    <t>SERVICIOS PERSONALES</t>
  </si>
  <si>
    <t>REMUNERACIONES AL PERSONAL DE CARÁCTER PERMANENTE</t>
  </si>
  <si>
    <t>Dietas</t>
  </si>
  <si>
    <t>Haberes</t>
  </si>
  <si>
    <t>Sueldos base al personal permanente</t>
  </si>
  <si>
    <t>Remuneraciones por adscripción laboral en el extranjero</t>
  </si>
  <si>
    <t>REMUNERACIONES AL PERSONAL DE CARÁCTER TRANSITORIO</t>
  </si>
  <si>
    <t>Honorarios asimilables a salarios</t>
  </si>
  <si>
    <t>Sueldos base al personal eventual</t>
  </si>
  <si>
    <t>Retribuciones por servicios de carácter social</t>
  </si>
  <si>
    <t>Retribución a los representantes de los trabajadores y de los patrones en la Junta de Conciliación y Arbitraje</t>
  </si>
  <si>
    <t>REMUNERACIONES ADICIONALES Y ESPECIALES</t>
  </si>
  <si>
    <t>Primas por años de servicios efectivos prestados</t>
  </si>
  <si>
    <t>Primas de vacaciones, dominical y gratificación de fin de año</t>
  </si>
  <si>
    <t>Horas extraordinarias</t>
  </si>
  <si>
    <t>Compensaciones</t>
  </si>
  <si>
    <t>Sobrehaberes</t>
  </si>
  <si>
    <t>Asignaciones de técnico, de mando, por comisión, de vuelo y de técnico especial</t>
  </si>
  <si>
    <t>Honorarios especiales</t>
  </si>
  <si>
    <t>Participaciones por vigilancia en el cumplimiento de las leyes y custodia de valores</t>
  </si>
  <si>
    <t>SEGURIDAD SOCIAL</t>
  </si>
  <si>
    <t>Aportaciones de seguridad social</t>
  </si>
  <si>
    <t>Aportaciones a fondos de vivienda</t>
  </si>
  <si>
    <t>Aportaciones al sistema para el retiro</t>
  </si>
  <si>
    <t>Aportaciones para seguros</t>
  </si>
  <si>
    <t>OTRAS PRESTACIONES SOCIALES Y ECONÓMICAS</t>
  </si>
  <si>
    <t>Cuotas para el fondo de ahorro y fondo de trabajo</t>
  </si>
  <si>
    <t>Indemnizaciones</t>
  </si>
  <si>
    <t>Prestaciones y haberes de retiro</t>
  </si>
  <si>
    <t>Prestaciones contractuales</t>
  </si>
  <si>
    <t>Apoyos a la capacitación de los servidores públicos</t>
  </si>
  <si>
    <t>Otras prestaciones sociales y económicas</t>
  </si>
  <si>
    <t>PREVISIONES</t>
  </si>
  <si>
    <t>Previsiones de carácter laboral, económica y de seguridad social</t>
  </si>
  <si>
    <t>PAGO DE ESTÍMULOS A SERVIDORES PÚBLICOS</t>
  </si>
  <si>
    <t>Estímulos</t>
  </si>
  <si>
    <t>Recompensas</t>
  </si>
  <si>
    <t>MATERIALES Y SUMINISTROS</t>
  </si>
  <si>
    <t>MATERIALES DE ADMINISTRACIÓN, EMISIÓN DE DOCUMENTOS Y ARTÍCULOS OFICIALES</t>
  </si>
  <si>
    <t>Materiales, útiles y equipos menores de oficina</t>
  </si>
  <si>
    <t>Materiales y útiles de impresión y reproducción</t>
  </si>
  <si>
    <t>Material estadístico y geográfico</t>
  </si>
  <si>
    <t>Materiales, útiles y equipos menores de tecnologías de la información y comunicaciones</t>
  </si>
  <si>
    <t>Material impreso e información digital</t>
  </si>
  <si>
    <t>Material de limpieza</t>
  </si>
  <si>
    <t>Materiales y útiles de enseñanza</t>
  </si>
  <si>
    <t>Materiales para el registro e identificación de bienes y personas</t>
  </si>
  <si>
    <t>ALIMENTOS Y UTENSILIOS</t>
  </si>
  <si>
    <t>Productos alimenticios para personas</t>
  </si>
  <si>
    <t>Productos alimenticios para animales</t>
  </si>
  <si>
    <t>Utensilios para el servicio de alimentación</t>
  </si>
  <si>
    <t>MATERIAS PRIMAS Y MATERIALES DE PRODUCCIÓN Y COMERCIALIZACIÓN</t>
  </si>
  <si>
    <t>Productos alimenticios, agropecuarios y forestales adquiridos como materia prima</t>
  </si>
  <si>
    <t>Insumos textiles adquiridos como materia prima</t>
  </si>
  <si>
    <t>Productos de papel, cartón e impresos adquiridos como materia prima</t>
  </si>
  <si>
    <t>Combustibles, lubricantes, aditivos, carbón y sus derivados adquiridos como materia prima</t>
  </si>
  <si>
    <t>Productos químicos, farmacéuticos y de laboratorio adquiridos como materia prima</t>
  </si>
  <si>
    <t>Productos metálicos y a base de minerales no metálicos adquiridos como materia prima</t>
  </si>
  <si>
    <t>Productos de cuero, piel, plástico y hule adquiridos como materia prima</t>
  </si>
  <si>
    <t>Mercancías adquiridas para su comercialización</t>
  </si>
  <si>
    <t>Otros productos adquiridos como materia prima</t>
  </si>
  <si>
    <t>MATERIALES Y ARTÍCULOS DE CONSTRUCCIÓN Y DE REPARACIÓN</t>
  </si>
  <si>
    <t>Productos minerales no metálicos</t>
  </si>
  <si>
    <t>Cemento y productos de concreto</t>
  </si>
  <si>
    <t>Cal, yeso y productos de yeso</t>
  </si>
  <si>
    <t>Madera y productos de madera</t>
  </si>
  <si>
    <t>Vidrio y productos de vidrio</t>
  </si>
  <si>
    <t>Material eléctrico y electrónico</t>
  </si>
  <si>
    <t>Artículos metálicos para la construcción</t>
  </si>
  <si>
    <t>Materiales complementarios</t>
  </si>
  <si>
    <t>Otros materiales y artículos de construcción y reparación</t>
  </si>
  <si>
    <t>PRODUCTOS QUÍMICOS, FARMACÉUTICOS Y DE LABORATORIO</t>
  </si>
  <si>
    <t>Productos químicos básicos</t>
  </si>
  <si>
    <t>Fertilizantes, pesticidas y otros agroquímicos</t>
  </si>
  <si>
    <t>Medicinas y productos farmacéuticos</t>
  </si>
  <si>
    <t>Materiales, accesorios y suministros médicos</t>
  </si>
  <si>
    <t>Materiales, accesorios y suministros de laboratorio</t>
  </si>
  <si>
    <t>Fibras sintéticas, hules, plásticos y derivados</t>
  </si>
  <si>
    <t>Otros productos químicos</t>
  </si>
  <si>
    <t>COMBUSTIBLES, LUBRICANTES Y ADITIVOS</t>
  </si>
  <si>
    <t>Combustibles, lubricantes y aditivos</t>
  </si>
  <si>
    <t>Carbón y sus derivados</t>
  </si>
  <si>
    <t>VESTUARIO, BLANCOS, PRENDAS DE PROTECCIÓN Y ARTÍCULOS DEPORTIVOS</t>
  </si>
  <si>
    <t>Vestuario y uniformes</t>
  </si>
  <si>
    <t>Prendas de seguridad y protección personal</t>
  </si>
  <si>
    <t>Artículos deportivos</t>
  </si>
  <si>
    <t>Productos textiles</t>
  </si>
  <si>
    <t>Blancos y otros productos textiles, excepto prendas de vestir</t>
  </si>
  <si>
    <t>MATERIALES Y SUMINISTROS PARA SEGURIDAD</t>
  </si>
  <si>
    <t>Sustancias y materiales explosivos</t>
  </si>
  <si>
    <t>Materiales de seguridad pública</t>
  </si>
  <si>
    <t>Prendas de protección para seguridad pública y nacional</t>
  </si>
  <si>
    <t>HERRAMIENTAS, REFACCIONES Y ACCESORIOS MENORES</t>
  </si>
  <si>
    <t>Herramientas menores</t>
  </si>
  <si>
    <t>Refacciones y accesorios menores de edificios</t>
  </si>
  <si>
    <t>Refacciones y accesorios menores de mobiliario y equipo de administración, educacional y recreativo</t>
  </si>
  <si>
    <t>Refacciones y accesorios menores de equipo de cómputo y tecnologías de la información</t>
  </si>
  <si>
    <t>Refacciones y accesorios menores de equipo e instrumental médico y de laboratorio</t>
  </si>
  <si>
    <t>Refacciones y accesorios menores de equipo de transporte</t>
  </si>
  <si>
    <t>Refacciones y accesorios menores de equipo de defensa y seguridad</t>
  </si>
  <si>
    <t>Refacciones y accesorios menores de maquinaria y otros equipos</t>
  </si>
  <si>
    <t>Refacciones y accesorios menores otros bienes muebles</t>
  </si>
  <si>
    <t>SERVICIOS GENERALES</t>
  </si>
  <si>
    <t>SERVICIOS BÁSICOS</t>
  </si>
  <si>
    <t>Energía eléctrica</t>
  </si>
  <si>
    <t>Gas</t>
  </si>
  <si>
    <t>Agua</t>
  </si>
  <si>
    <t>Telefonía tradicional</t>
  </si>
  <si>
    <t>Telefonía celular</t>
  </si>
  <si>
    <t>Servicios de telecomunicaciones y satélites</t>
  </si>
  <si>
    <t>Servicios de acceso de Internet, redes y procesamiento de información</t>
  </si>
  <si>
    <t>Servicios postales y telegráficos</t>
  </si>
  <si>
    <t>Servicios integrales y otros servicios</t>
  </si>
  <si>
    <t>SERVICIOS DE ARRENDAMIENTO</t>
  </si>
  <si>
    <t>Arrendamiento de terrenos</t>
  </si>
  <si>
    <t>Arrendamiento de edificios</t>
  </si>
  <si>
    <t>Arrendamiento de mobiliario y equipo de administración, educacional y recreativo</t>
  </si>
  <si>
    <t>Arrendamiento de equipo e instrumental médico y de laboratorio</t>
  </si>
  <si>
    <t>Arrendamiento de equipo de transporte</t>
  </si>
  <si>
    <t>Arrendamiento de maquinaria, otros equipos y herramientas</t>
  </si>
  <si>
    <t>Arrendamiento de activos intangibles</t>
  </si>
  <si>
    <t>Arrendamiento financiero</t>
  </si>
  <si>
    <t>Otros arrendamientos</t>
  </si>
  <si>
    <t>SERVICIOS PROFESIONALES, CIENTÍFICOS, TÉCNICOS Y OTROS SERVICIOS</t>
  </si>
  <si>
    <t>Servicios legales, de contabilidad, auditoría y relacionados</t>
  </si>
  <si>
    <t>Servicios de diseño, arquitectura, ingeniería y actividades relacionadas</t>
  </si>
  <si>
    <t>Servicios de consultoría administrativa, procesos, técnica y en tecnologías de la información</t>
  </si>
  <si>
    <t>Servicios de capacitación</t>
  </si>
  <si>
    <t>Servicios de investigación científica y desarrollo</t>
  </si>
  <si>
    <t>Servicios de apoyo administrativo, traducción, fotocopiado e impresión</t>
  </si>
  <si>
    <t>Servicios de protección y seguridad</t>
  </si>
  <si>
    <t>Servicios de vigilancia</t>
  </si>
  <si>
    <t>Servicios profesionales, científicos y técnicos integrales</t>
  </si>
  <si>
    <t>SERVICIOS FINANCIEROS, BANCARIOS Y COMERCIALES</t>
  </si>
  <si>
    <t>Servicios financieros y bancarios</t>
  </si>
  <si>
    <t>Servicios de cobranza, investigación crediticia y similar</t>
  </si>
  <si>
    <t>Servicios de recaudación, traslado y custodia de valores</t>
  </si>
  <si>
    <t>Seguros de responsabilidad patrimonial y fianzas</t>
  </si>
  <si>
    <t>Seguro de bienes patrimoniales</t>
  </si>
  <si>
    <t>Almacenaje, envase y embalaje</t>
  </si>
  <si>
    <t>Fletes y maniobras</t>
  </si>
  <si>
    <t>Comisiones por ventas</t>
  </si>
  <si>
    <t>Servicios financieros, bancarios y comerciales integrales</t>
  </si>
  <si>
    <t>SERVICIOS DE INSTALACIÓN, REPARACIÓN, MANTENIMIENTO Y CONSERVACIÓN</t>
  </si>
  <si>
    <t>Conservación y mantenimiento menor de inmuebles</t>
  </si>
  <si>
    <t>Instalación, reparación y mantenimiento de mobiliario y equipo de administración, educacional y recreativo</t>
  </si>
  <si>
    <t>Instalación, reparación y mantenimiento de equipo de cómputo y tecnología de la información</t>
  </si>
  <si>
    <t>Instalación, reparación y mantenimiento de equipo e instrumental médico y de laboratorio</t>
  </si>
  <si>
    <t>Reparación y mantenimiento de equipo de transporte</t>
  </si>
  <si>
    <t>Reparación y mantenimiento de equipo de defensa y seguridad</t>
  </si>
  <si>
    <t>Instalación, reparación y mantenimiento de maquinaria, otros equipos y herramienta</t>
  </si>
  <si>
    <t>Servicios de limpieza y manejo de desechos</t>
  </si>
  <si>
    <t>Servicios de jardinería y fumigación</t>
  </si>
  <si>
    <t>SERVICIOS DE COMUNICACION SOCIAL Y PUBLICIDAD</t>
  </si>
  <si>
    <t>Difusión por radio, televisión y otros medios de mensajes sobre programas y actividades gubernamentales</t>
  </si>
  <si>
    <t>Difusión por radio, televisión y otros medios de mensajes comerciales para promover la venta de bienes o servicios</t>
  </si>
  <si>
    <t>Servicios de creatividad, preproducción y producción de publicidad, excepto Internet</t>
  </si>
  <si>
    <t>Servicios de revelado de fotografías</t>
  </si>
  <si>
    <t>Servicios de la industria fílmica, del sonido y del video</t>
  </si>
  <si>
    <t>Servicio de creación y difusión de contenido exclusivamente a través de Internet</t>
  </si>
  <si>
    <t>Otros servicios de información</t>
  </si>
  <si>
    <t>SERVICIOS DE TRASLADO Y VIÁTICOS</t>
  </si>
  <si>
    <t>Pasajes aéreos</t>
  </si>
  <si>
    <t>Pasajes terrestres</t>
  </si>
  <si>
    <t>Pasajes marítimos, lacustres y fluviales</t>
  </si>
  <si>
    <t>Autotransporte</t>
  </si>
  <si>
    <t>Viáticos en el país</t>
  </si>
  <si>
    <t>Viáticos en el extranjero</t>
  </si>
  <si>
    <t>Gastos de instalación y traslado de menaje</t>
  </si>
  <si>
    <t>Servicios integrales de traslado y viáticos</t>
  </si>
  <si>
    <t>Otros servicios de traslado y hospedaje</t>
  </si>
  <si>
    <t>SERVICIOS OFICIALES</t>
  </si>
  <si>
    <t>Gastos de ceremonial</t>
  </si>
  <si>
    <t>Gastos de orden social y cultural</t>
  </si>
  <si>
    <t>Congresos y convenciones</t>
  </si>
  <si>
    <t>Exposiciones</t>
  </si>
  <si>
    <t>Gastos de representación</t>
  </si>
  <si>
    <t>OTROS SERVICIOS GENERALES</t>
  </si>
  <si>
    <t>Servicios funerarios y de cementerios</t>
  </si>
  <si>
    <t>Impuestos y derechos</t>
  </si>
  <si>
    <t>Impuestos y derechos de importación</t>
  </si>
  <si>
    <t>Sentencias y resoluciones por autoridad competente</t>
  </si>
  <si>
    <t>Penas, multas, accesorios y actualizaciones</t>
  </si>
  <si>
    <t>Otros gastos por responsabilidades</t>
  </si>
  <si>
    <t>Utilidades</t>
  </si>
  <si>
    <t>Impuesto sobre nóminas y otros que se deriven de una relación laboral</t>
  </si>
  <si>
    <t>Otros servicios generales</t>
  </si>
  <si>
    <t>TRANSFERENCIAS, ASIGNACIONES, SUBSIDIOS Y OTRAS AYUDAS</t>
  </si>
  <si>
    <t>TRANSFERENCIAS INTERNAS Y ASIGNACIONES AL SECTOR PÚBLICO</t>
  </si>
  <si>
    <t>Asignaciones presupuestarias al Poder Ejecutivo</t>
  </si>
  <si>
    <t>Asignaciones presupuestarias al Poder Legislativo</t>
  </si>
  <si>
    <t>Asignaciones presupuestarias al Poder Judicial</t>
  </si>
  <si>
    <t>Asignaciones presupuestarias a Órganos Autónomos</t>
  </si>
  <si>
    <t>Transferencias internas otorgadas a entidades paraestatales no empresariales y no financieras</t>
  </si>
  <si>
    <t>Transferencias internas otorgadas a entidades paraestatales empresariales y no financieras</t>
  </si>
  <si>
    <t>Transferencias internas otorgadas a fideicomisos públicos empresariales y no financieros</t>
  </si>
  <si>
    <t>Transferencias internas otorgadas a instituciones paraestatales públicas financieras</t>
  </si>
  <si>
    <t>Transferencias internas otorgadas a fideicomisos públicos financieros</t>
  </si>
  <si>
    <t>TRANSFERENCIAS AL RESTO DEL SECTOR PÚBLICO</t>
  </si>
  <si>
    <t>Transferencias otorgadas a entidades paraestatales no empresariales y no financieras</t>
  </si>
  <si>
    <t>Transferencias otorgadas para entidades paraestatales empresariales y no financieras</t>
  </si>
  <si>
    <t>Transferencias otorgadas para instituciones paraestatales públicas financieras</t>
  </si>
  <si>
    <t>Transferencias otorgadas a entidades federativas y municipios</t>
  </si>
  <si>
    <t>Transferencias a fideicomisos de entidades federativas y municipios</t>
  </si>
  <si>
    <t>SUBSIDIOS Y SUBVENCIONES</t>
  </si>
  <si>
    <t>Subsidios a la producción</t>
  </si>
  <si>
    <t>Subsidios a la distribución</t>
  </si>
  <si>
    <t>Subsidios a la inversión</t>
  </si>
  <si>
    <t>Subsidios a la prestación de servicios públicos</t>
  </si>
  <si>
    <t>Subsidios para cubrir diferenciales de tasas de interés</t>
  </si>
  <si>
    <t>Subsidios a la vivienda</t>
  </si>
  <si>
    <t>Subvenciones al consumo</t>
  </si>
  <si>
    <t>Subsidios a entidades federativas y municipios</t>
  </si>
  <si>
    <t>Otros subsidios</t>
  </si>
  <si>
    <t>AYUDAS SOCIALES</t>
  </si>
  <si>
    <t>Ayudas sociales a personas</t>
  </si>
  <si>
    <t>Becas y otras ayudas para programas de capacitación</t>
  </si>
  <si>
    <t>Ayudas sociales a instituciones de enseñanza</t>
  </si>
  <si>
    <t>Ayudas sociales a actividades científicas o académicas</t>
  </si>
  <si>
    <t>Ayudas sociales a instituciones sin fines de lucro</t>
  </si>
  <si>
    <t>Ayudas sociales a cooperativas</t>
  </si>
  <si>
    <t>Ayudas sociales a entidades de interés público</t>
  </si>
  <si>
    <t>Ayudas por desastres naturales y otros siniestros</t>
  </si>
  <si>
    <t>PENSIONES Y JUBILACIONES</t>
  </si>
  <si>
    <t>Pensiones</t>
  </si>
  <si>
    <t>Jubilaciones</t>
  </si>
  <si>
    <t>Otras pensiones y jubilaciones</t>
  </si>
  <si>
    <t>TRANSFERENCIAS A FIDEICOMISOS, MANDATOS Y OTROS ANÁLOGOS</t>
  </si>
  <si>
    <t>Transferencias a fideicomisos del Poder Ejecutivo</t>
  </si>
  <si>
    <t>Transferencias a fideicomisos del Poder Legislativo</t>
  </si>
  <si>
    <t>Transferencias a fideicomisos del Poder Judicial</t>
  </si>
  <si>
    <t>Transferencias a fideicomisos públicos de entidades paraestatales no empresariales y no financieras</t>
  </si>
  <si>
    <t>Transferencias a fideicomisos públicos de entidades paraestatales empresariales y no financieras</t>
  </si>
  <si>
    <t>Transferencias a fideicomisos de instituciones públicas financieras</t>
  </si>
  <si>
    <t>Otras transferencias a fideicomisos</t>
  </si>
  <si>
    <t>TRANSFERENCIAS A LA SEGURIDAD SOCIAL</t>
  </si>
  <si>
    <t>Transferencias por obligación de ley</t>
  </si>
  <si>
    <t>DONATIVOS</t>
  </si>
  <si>
    <t>Donativos a instituciones sin fines de lucro</t>
  </si>
  <si>
    <t>Donativos a entidades federativas</t>
  </si>
  <si>
    <t>Donativos a fideicomisos privados</t>
  </si>
  <si>
    <t>Donativos a fideicomisos estatales</t>
  </si>
  <si>
    <t>Donativos internacionales</t>
  </si>
  <si>
    <t>TRANSFERENCIAS AL EXTERIOR</t>
  </si>
  <si>
    <t>Transferencias para gobiernos extranjeros</t>
  </si>
  <si>
    <t>Transferencias para organismos internacionales</t>
  </si>
  <si>
    <t>Transferencias para el sector privado externo</t>
  </si>
  <si>
    <t>BIENES MUEBLES, INMUEBLES E INTANGIBLES</t>
  </si>
  <si>
    <t>MOBILIARIO Y EQUIPO DE ADMINISTRACIÓN</t>
  </si>
  <si>
    <t>Muebles de oficina y estantería</t>
  </si>
  <si>
    <t>Muebles, excepto de oficina y estantería</t>
  </si>
  <si>
    <t>Bienes artísticos, culturales y científicos</t>
  </si>
  <si>
    <t>Objetos de valor</t>
  </si>
  <si>
    <t>Equipo de cómputo y de tecnologías de la información</t>
  </si>
  <si>
    <t>Otros mobiliarios y equipos de administración</t>
  </si>
  <si>
    <t>MOBILIARIO Y EQUIPO EDUCACIONAL Y RECREATIVO</t>
  </si>
  <si>
    <t>Equipos y aparatos audiovisuales</t>
  </si>
  <si>
    <t>Aparatos deportivos</t>
  </si>
  <si>
    <t>Cámaras fotográficas y de video</t>
  </si>
  <si>
    <t>Otro mobiliario y equipo educacional y recreativo</t>
  </si>
  <si>
    <t>EQUIPO E INSTRUMENTAL MEDICO Y DE LABORATORIO</t>
  </si>
  <si>
    <t>Equipo médico y de laboratorio</t>
  </si>
  <si>
    <t>Instrumental médico y de laboratorio</t>
  </si>
  <si>
    <t>VEHÍCULOS Y EQUIPO DE TRANSPORTE</t>
  </si>
  <si>
    <t>Vehículos y equipo terrestre</t>
  </si>
  <si>
    <t>Carrocerías y remolques</t>
  </si>
  <si>
    <t>Equipo aeroespacial</t>
  </si>
  <si>
    <t>Equipo ferroviario</t>
  </si>
  <si>
    <t>Embarcaciones</t>
  </si>
  <si>
    <t>Otros equipos de transporte</t>
  </si>
  <si>
    <t>EQUIPO DE DEFENSA Y SEGURIDAD</t>
  </si>
  <si>
    <t>Equipo de defensa y seguridad</t>
  </si>
  <si>
    <t>MAQUINARIA, OTROS EQUIPOS Y HERRAMIENTAS</t>
  </si>
  <si>
    <t>Maquinaria y equipo agropecuario</t>
  </si>
  <si>
    <t>Maquinaria y equipo industrial</t>
  </si>
  <si>
    <t>Maquinaria y equipo de construcción</t>
  </si>
  <si>
    <t>Sistemas de aire acondicionado, calefacción y de refrigeración industrial y comercial</t>
  </si>
  <si>
    <t>Equipo de comunicación y telecomunicación</t>
  </si>
  <si>
    <t>Equipos de generación eléctrica, aparatos y accesorios eléctricos</t>
  </si>
  <si>
    <t>Herramientas y máquinas-herramienta</t>
  </si>
  <si>
    <t>Otros equipos</t>
  </si>
  <si>
    <t>ACTIVOS BIOLÓGICOS</t>
  </si>
  <si>
    <t>Bovinos</t>
  </si>
  <si>
    <t>Porcinos</t>
  </si>
  <si>
    <t>Aves</t>
  </si>
  <si>
    <t>Ovinos y caprinos</t>
  </si>
  <si>
    <t>Peces y acuicultura</t>
  </si>
  <si>
    <t>Equinos</t>
  </si>
  <si>
    <t>Especies menores y de zoológico</t>
  </si>
  <si>
    <t>Árboles y plantas</t>
  </si>
  <si>
    <t>Otros activos biológicos</t>
  </si>
  <si>
    <t>BIENES INMUEBLES</t>
  </si>
  <si>
    <t>Terrenos</t>
  </si>
  <si>
    <t>Viviendas</t>
  </si>
  <si>
    <t>Edificios no residenciales</t>
  </si>
  <si>
    <t>Otros bienes inmuebles</t>
  </si>
  <si>
    <t>ACTIVOS INTANGIBLES</t>
  </si>
  <si>
    <t>Software</t>
  </si>
  <si>
    <t>Patentes</t>
  </si>
  <si>
    <t>Marcas</t>
  </si>
  <si>
    <t>Derechos</t>
  </si>
  <si>
    <t>Concesiones</t>
  </si>
  <si>
    <t>Franquicias</t>
  </si>
  <si>
    <t>Licencias informáticas e intelectuales</t>
  </si>
  <si>
    <t>Licencias industriales, comerciales y otras</t>
  </si>
  <si>
    <t>Otros activos intangibles</t>
  </si>
  <si>
    <t>INVERSIÓN PÚBLICA</t>
  </si>
  <si>
    <t>OBRA PÚBLICA EN BIENES DE DOMINIO PÚBLICO</t>
  </si>
  <si>
    <t>Edificación habitacional</t>
  </si>
  <si>
    <t>Edificación no habitacional</t>
  </si>
  <si>
    <t>Construcción de obras para el abastecimiento de agua, petróleo, gas, electricidad y telecomunicaciones</t>
  </si>
  <si>
    <t>División de terrenos y construcción de obras de urbanización</t>
  </si>
  <si>
    <t>Construcción de vías de comunicación</t>
  </si>
  <si>
    <t>Otras construcciones de ingeniería civil u obra pesada</t>
  </si>
  <si>
    <t>Instalaciones y equipamiento en construcciones</t>
  </si>
  <si>
    <t>Trabajos de acabados en edificaciones y otros trabajos especializados</t>
  </si>
  <si>
    <t>OBRA PÚBLICA EN BIENES PROPIOS</t>
  </si>
  <si>
    <t>PROYECTOS PRODUCTIVOS Y ACCIONES DE FOMENTO</t>
  </si>
  <si>
    <t>Estudios, formulación y evaluación de proyectos productivos no incluidos en conceptos anteriores de este capítulo</t>
  </si>
  <si>
    <t>Ejecución de proyectos productivos no incluidos en conceptos anteriores de este capítulo</t>
  </si>
  <si>
    <t>INVERSIONES FINANCIERAS Y OTRAS PROVISIONES</t>
  </si>
  <si>
    <t>INVERSIONES PARA EL FOMENTO DE ACTIVIDADES PRODUCTIVAS</t>
  </si>
  <si>
    <t>Créditos otorgados por entidades federativas y municipios al sector social y privado para el fomento de actividades productivas</t>
  </si>
  <si>
    <t>Créditos otorgados por las entidades federativas a municipios para el fomento de actividades productivas</t>
  </si>
  <si>
    <t>ACCIONES Y PARTICIPACIONES DE CAPITAL</t>
  </si>
  <si>
    <t>Acciones y participaciones de capital en entidades paraestatales no empresariales y no financieras con fines de política económica</t>
  </si>
  <si>
    <t>Acciones y participaciones de capital en entidades paraestatales empresariales y no financieras con fines de política económica</t>
  </si>
  <si>
    <t>Acciones y participaciones de capital en instituciones paraestatales públicas financieras con fines de política económica</t>
  </si>
  <si>
    <t>Acciones y participaciones de capital en el sector privado con fines de política económica</t>
  </si>
  <si>
    <t>Acciones y participaciones de capital en organismos internacionales con fines de política económica</t>
  </si>
  <si>
    <t>Acciones y participaciones de capital en el sector externo con fines de política económica</t>
  </si>
  <si>
    <t>Acciones y participaciones de capital en el sector público con fines de gestión de liquidez</t>
  </si>
  <si>
    <t>Acciones y participaciones de capital en el sector privado con fines de gestión de liquidez</t>
  </si>
  <si>
    <t>Acciones y participaciones de capital en el sector externo con fines de gestión de liquidez</t>
  </si>
  <si>
    <t>COMPRA DE TÍTULOS Y VALORES</t>
  </si>
  <si>
    <t>Bonos</t>
  </si>
  <si>
    <t>Valores representativos de deuda adquiridos con fines de política económica</t>
  </si>
  <si>
    <t>Valores representativos de deuda adquiridos con fines de gestión de liquidez</t>
  </si>
  <si>
    <t>Obligaciones negociables adquiridas con fines de política económica</t>
  </si>
  <si>
    <t>Obligaciones negociables adquiridas con fines de gestión de liquidez</t>
  </si>
  <si>
    <t>Otros valores</t>
  </si>
  <si>
    <t>CONCESIÓN DE PRÉSTAMOS</t>
  </si>
  <si>
    <t>Concesión de préstamos a entidades paraestatales no empresariales y no financieras con fines de política económica</t>
  </si>
  <si>
    <t>Concesión de préstamos a entidades paraestatales empresariales y no financieras con fines de política económica</t>
  </si>
  <si>
    <t>Concesión de préstamos a instituciones paraestatales públicas financieras con fines de política económica</t>
  </si>
  <si>
    <t>Concesión de préstamos a entidades federativas y municipios con fines de política económica</t>
  </si>
  <si>
    <t>Concesión de préstamos al sector privado con fines de política económica</t>
  </si>
  <si>
    <t>Concesión de préstamos al sector externo con fines de política económica</t>
  </si>
  <si>
    <t>Concesión de préstamos al sector público con fines de gestión de liquidez</t>
  </si>
  <si>
    <t>Concesión de préstamos al sector privado con fines de gestión de liquidez</t>
  </si>
  <si>
    <t>Concesión de préstamos al sector externo con fines de gestión de liquidez</t>
  </si>
  <si>
    <t>INVERSIONES EN FIDEICOMISOS, MANDATOS Y OTROS ANÁLOGOS</t>
  </si>
  <si>
    <t>Inversiones en fideicomisos del Poder Ejecutivo</t>
  </si>
  <si>
    <t>Inversiones en fideicomisos del Poder Legislativo</t>
  </si>
  <si>
    <t>Inversiones en fideicomisos del Poder Judicial</t>
  </si>
  <si>
    <t>Inversiones en fideicomisos públicos no empresariales y no financieros</t>
  </si>
  <si>
    <t>Inversiones en fideicomisos públicos empresariales y no financieros</t>
  </si>
  <si>
    <t>Inversiones en fideicomisos públicos financieros</t>
  </si>
  <si>
    <t>Inversiones en fideicomisos de entidades federativas</t>
  </si>
  <si>
    <t>Inversiones en fideicomisos de municipios</t>
  </si>
  <si>
    <t>Otras inversiones en fideicomisos</t>
  </si>
  <si>
    <t>OTRAS INVERSIONES FINANCIERAS</t>
  </si>
  <si>
    <t>Depósitos a largo plazo en moneda nacional</t>
  </si>
  <si>
    <t>Depósitos a largo plazo en moneda extranjera</t>
  </si>
  <si>
    <t>PROVISIONES PARA CONTINGENCIAS Y OTRAS EROGACIONES ESPECIALES</t>
  </si>
  <si>
    <t>Contingencias por fenómenos naturales</t>
  </si>
  <si>
    <t>Contingencias socioeconómicas</t>
  </si>
  <si>
    <t>Otras erogaciones especiales</t>
  </si>
  <si>
    <t>PARTICIPACIONES Y APORTACIONES</t>
  </si>
  <si>
    <t>PARTICIPACIONES</t>
  </si>
  <si>
    <t>Fondo general de participaciones</t>
  </si>
  <si>
    <t>Fondo de fomento municipal</t>
  </si>
  <si>
    <t>Participaciones de las entidades federativas a los municipios</t>
  </si>
  <si>
    <t>Otros conceptos participables de la Federación a municipios</t>
  </si>
  <si>
    <t>APORTACIONES</t>
  </si>
  <si>
    <t>Aportaciones de la Federación a municipios</t>
  </si>
  <si>
    <t>Aportaciones de las entidades federativas a los municipios</t>
  </si>
  <si>
    <t>Aportaciones previstas en leyes y decretos compensatorias a entidades federativas y municipios</t>
  </si>
  <si>
    <t>CONVENIOS</t>
  </si>
  <si>
    <t>Convenios de reasignación</t>
  </si>
  <si>
    <t>Convenios de descentralización</t>
  </si>
  <si>
    <t>Otros convenios</t>
  </si>
  <si>
    <t>DEUDA PÚBLICA</t>
  </si>
  <si>
    <t>AMORTIZACIÓN DE LA DEUDA PÚBLICA</t>
  </si>
  <si>
    <t>Amortización de la deuda interna con instituciones de crédito</t>
  </si>
  <si>
    <t>Amortización de la deuda interna por emisión de títulos y valores</t>
  </si>
  <si>
    <t>Amortización de arrendamientos financieros nacionales</t>
  </si>
  <si>
    <t>INTERESES DE LA DEUDA PÚBLICA</t>
  </si>
  <si>
    <t>Intereses de la deuda interna con instituciones de crédito</t>
  </si>
  <si>
    <t>Intereses derivados de la colocación de títulos y valores</t>
  </si>
  <si>
    <t>Intereses por arrendamientos financieros nacionales</t>
  </si>
  <si>
    <t>COMISIONES DE LA DEUDA PÚBLICA</t>
  </si>
  <si>
    <t>Comisiones de la deuda pública interna</t>
  </si>
  <si>
    <t>GASTOS DE LA DEUDA PÚBLICA</t>
  </si>
  <si>
    <t>Gastos de la deuda pública interna</t>
  </si>
  <si>
    <t>COSTO POR COBERTURAS</t>
  </si>
  <si>
    <t>Costos por coberturas</t>
  </si>
  <si>
    <t>APOYOS FINANCIEROS</t>
  </si>
  <si>
    <t>Apoyos a intermediarios financieros</t>
  </si>
  <si>
    <t>Apoyos a ahorradores y deudores del Sistema Financiero Nacional</t>
  </si>
  <si>
    <t>ADEUDOS DE EJERCICIOS FISCALES ANTERIORES (ADEFAS)</t>
  </si>
  <si>
    <t>ADEFAS</t>
  </si>
  <si>
    <t>Clasificación Administrativa / Clasificación por Objeto del Gasto</t>
  </si>
  <si>
    <t>Clasificación administrativa</t>
  </si>
  <si>
    <t>3.0.0.0.0.0.0</t>
  </si>
  <si>
    <t>SECTOR PUBLICO MUNICIPAL</t>
  </si>
  <si>
    <t>3.1.0.0.0.0.0</t>
  </si>
  <si>
    <t>SECTOR PUBLICO NO FINANCIERO</t>
  </si>
  <si>
    <t>3.1.1.0.0.0.0</t>
  </si>
  <si>
    <t>GOBIERNO GENERAL MUNICIPAL</t>
  </si>
  <si>
    <t>3.1.1.1.0.0.0</t>
  </si>
  <si>
    <t>Gobierno Municipal</t>
  </si>
  <si>
    <t>3.1.1.1.1.0.0</t>
  </si>
  <si>
    <t>Órgano Ejecutivo Municipal (Ayuntamiento)</t>
  </si>
  <si>
    <t>3.1.1.1.1.1.0</t>
  </si>
  <si>
    <t>Clasificación administrativa a seis dígitos (Ej. Presidencia)</t>
  </si>
  <si>
    <t>3.1.1.1.1.1.1</t>
  </si>
  <si>
    <t>Clasificación administrativa a siete dígitos (Ej. Presidencia)</t>
  </si>
  <si>
    <t>3.1.1.1.1.2.0</t>
  </si>
  <si>
    <t>Clasificación administrativa a seis dígitos (Ej. Cabildo)</t>
  </si>
  <si>
    <t>3.1.1.1.1.2.1</t>
  </si>
  <si>
    <t>Clasificación administrativa a siete dígitos (Ej. Cuerpo edilicio)</t>
  </si>
  <si>
    <t>3.1.1.1.1.3.0</t>
  </si>
  <si>
    <t>Clasificación administrativa a seis dígitos (Ej. Seguridad pública)</t>
  </si>
  <si>
    <t>3.1.1.1.1.3.1</t>
  </si>
  <si>
    <t>Clasificación administrativa a siete dígitos (Ej. Bomberos)</t>
  </si>
  <si>
    <t>3.1.1.1.1.4.0</t>
  </si>
  <si>
    <t>Clasificación administrativa a seis dígitos (Ej. Tesorería)</t>
  </si>
  <si>
    <t>3.1.1.1.1.4.1</t>
  </si>
  <si>
    <t>Clasificación administrativa a siete dígitos (Ej. Catastro)</t>
  </si>
  <si>
    <t>3.1.1.1.1.5.0</t>
  </si>
  <si>
    <t>Clasificación administrativa a seis dígitos (Ej. Dirección general de obras públicas)</t>
  </si>
  <si>
    <t>3.1.1.1.1.5.1</t>
  </si>
  <si>
    <t>Clasificación administrativa a siete dígitos (Ej. Dirección general de obras públicas)</t>
  </si>
  <si>
    <t>3.1.1.1.1.6.0</t>
  </si>
  <si>
    <t>Clasificación administrativa a seis dígitos (Ej. Instituto municipal de la mujer)</t>
  </si>
  <si>
    <t>3.1.1.1.1.6.1</t>
  </si>
  <si>
    <t>Clasificación administrativa a siete dígitos (Ej. Instituto municipal de la mujer)</t>
  </si>
  <si>
    <t>3.1.1.1.1.7.0</t>
  </si>
  <si>
    <t>Clasificación administrativa a seis dígitos (Ej. Delegación “XXXX”)</t>
  </si>
  <si>
    <t>3.1.1.1.1.7.1</t>
  </si>
  <si>
    <t>Clasificación administrativa a siete dígitos (Ej. Delegación “XXXX”)</t>
  </si>
  <si>
    <t>3.1.1.2.0</t>
  </si>
  <si>
    <t>Entidades Paraestatales y Fideicomisos No Empresariales y No Financieros</t>
  </si>
  <si>
    <r>
      <t xml:space="preserve">Clasificación administrativa a siete dígitos y nombre de la entidad o fideicomiso </t>
    </r>
    <r>
      <rPr>
        <sz val="9"/>
        <color rgb="FFFF0000"/>
        <rFont val="Arial"/>
        <family val="2"/>
      </rPr>
      <t>(en caso de que aplique)</t>
    </r>
  </si>
  <si>
    <t>3.1.2.0.0</t>
  </si>
  <si>
    <t>ENTIDADES PARAMUNICIPALES EMPRESARIALES NO FINANCIERAS CON PARTICIPACIÓN ESTATAL MAYORITARIA</t>
  </si>
  <si>
    <t>3.1.2.1.0</t>
  </si>
  <si>
    <t>Entidades Paramunicipales Empresariales No Financieras con Participación Estatal Mayoritaria</t>
  </si>
  <si>
    <t>3.1.2.2.0</t>
  </si>
  <si>
    <t>Fideicomisos Paramunicipales Empresariales No Financieros con Participación Estatal Mayoritaria</t>
  </si>
  <si>
    <t>3.2.0.0.0</t>
  </si>
  <si>
    <t>SECTOR PUBLICO FINANCIERO</t>
  </si>
  <si>
    <t>3.2.1.0.0</t>
  </si>
  <si>
    <t>(Queda libre dado que no poseen ni pueden poseer Banco Central)</t>
  </si>
  <si>
    <t>-</t>
  </si>
  <si>
    <t>3.2.2.0.0</t>
  </si>
  <si>
    <t>ENTIDADES PARAMUNICIPALES EMPRESARIALES FINANCIERAS MONETARIAS CON PARTICIPACIÓN ESTATAL MAYORITARIA</t>
  </si>
  <si>
    <t>3.2.2.1.0</t>
  </si>
  <si>
    <t>Bancos de Inversión y Desarrollo</t>
  </si>
  <si>
    <t>3.2.2.2.0</t>
  </si>
  <si>
    <t>Bancos Comerciales</t>
  </si>
  <si>
    <t>3.2.2.3.0</t>
  </si>
  <si>
    <t>Otros Bancos</t>
  </si>
  <si>
    <t>3.2.2.4.0</t>
  </si>
  <si>
    <t>Fondos del Mercado de Dinero</t>
  </si>
  <si>
    <t>3.2.3.0.0</t>
  </si>
  <si>
    <t>ENTIDADES PARAESTATALES EMPRESARIALES FINANCIERAS NO MONETARIAS CON PARTICIPACIÓN ESTATAL MAYORITARIA</t>
  </si>
  <si>
    <t>3.2.3.1.0</t>
  </si>
  <si>
    <t>Fondos de Inversión fuera del Mercado de Dinero</t>
  </si>
  <si>
    <t>3.2.3.2.0</t>
  </si>
  <si>
    <t>Otros Intermediarios Financieros, excepto Sociedades de Seguros y Fondos de Pensiones</t>
  </si>
  <si>
    <t>3.2.3.3.0</t>
  </si>
  <si>
    <t>Auxiliares Financieros</t>
  </si>
  <si>
    <t>3.2.3.4.0</t>
  </si>
  <si>
    <t>Instituciones Financieras Cautivas y Prestamistas de Dinero</t>
  </si>
  <si>
    <t>3.2.3.5.0</t>
  </si>
  <si>
    <t>Sociedades de Seguros (SS) y Fondos de Pensiones (FP)</t>
  </si>
  <si>
    <t>3.2.4.0.0</t>
  </si>
  <si>
    <t>FIDEICOMISOS FINANCIEROS PÚBLICOS CON PARTICIPACIÓN ESTATAL MAYORITARIA</t>
  </si>
  <si>
    <t>3.2.4.1.0</t>
  </si>
  <si>
    <t>3.2.4.2.0</t>
  </si>
  <si>
    <t>3.2.4.3.0</t>
  </si>
  <si>
    <t>3.2.4.4.0</t>
  </si>
  <si>
    <t>3.2.4.5.0</t>
  </si>
  <si>
    <t>Total</t>
  </si>
  <si>
    <t>A</t>
  </si>
  <si>
    <t>Finalidad-Función-Subfunción</t>
  </si>
  <si>
    <t>GOBIERNO</t>
  </si>
  <si>
    <t>1.1.</t>
  </si>
  <si>
    <t>LEGISLACIÓN</t>
  </si>
  <si>
    <t>1.1.1</t>
  </si>
  <si>
    <t>Legislación</t>
  </si>
  <si>
    <t>1.1.2</t>
  </si>
  <si>
    <t>Fiscalización</t>
  </si>
  <si>
    <t>1.2.</t>
  </si>
  <si>
    <t>JUSTICIA</t>
  </si>
  <si>
    <t>1.2.1</t>
  </si>
  <si>
    <t>Impartición de Justicia</t>
  </si>
  <si>
    <t>1.2.2</t>
  </si>
  <si>
    <t>Procuración de Justicia</t>
  </si>
  <si>
    <t>1.2.3</t>
  </si>
  <si>
    <t>Reclusión y Readaptación Social</t>
  </si>
  <si>
    <t>1.2.4</t>
  </si>
  <si>
    <t>Derechos Humanos</t>
  </si>
  <si>
    <t>1.3.</t>
  </si>
  <si>
    <t>COORDINACIÓN DE LA POLÍTICA DE GOBIERNO</t>
  </si>
  <si>
    <t>1.3.1</t>
  </si>
  <si>
    <t>Presidencia / Gubernatura</t>
  </si>
  <si>
    <t>1.3.2</t>
  </si>
  <si>
    <t>Política Interior</t>
  </si>
  <si>
    <t>1.3.3</t>
  </si>
  <si>
    <t>Preservación y Cuidado del Patrimonio Público</t>
  </si>
  <si>
    <t>1.3.4</t>
  </si>
  <si>
    <t>Función Pública</t>
  </si>
  <si>
    <t>1.3.5</t>
  </si>
  <si>
    <t>Asuntos Jurídicos</t>
  </si>
  <si>
    <t>1.3.6</t>
  </si>
  <si>
    <t>Organización de Procesos Electorales</t>
  </si>
  <si>
    <t>1.3.7</t>
  </si>
  <si>
    <t>Población</t>
  </si>
  <si>
    <t>1.3.8</t>
  </si>
  <si>
    <t>Territorio</t>
  </si>
  <si>
    <t>1.3.9</t>
  </si>
  <si>
    <t>Otros</t>
  </si>
  <si>
    <t>1.4.</t>
  </si>
  <si>
    <t>RELACIONES EXTERIORES</t>
  </si>
  <si>
    <t>1.4.1</t>
  </si>
  <si>
    <t>Relaciones Exteriores</t>
  </si>
  <si>
    <t>1.5.</t>
  </si>
  <si>
    <t>ASUNTOS FINANCIEROS Y HACENDARIOS</t>
  </si>
  <si>
    <t>1.5.1</t>
  </si>
  <si>
    <t>Asuntos Financieros</t>
  </si>
  <si>
    <t>1.5.2</t>
  </si>
  <si>
    <t>Asuntos Hacendarios</t>
  </si>
  <si>
    <t>1.7.</t>
  </si>
  <si>
    <t>ASUNTOS DE ORDEN PÚBLICO Y DE SEGURIDAD INTERIOR</t>
  </si>
  <si>
    <t>1.7.1</t>
  </si>
  <si>
    <t>Policía</t>
  </si>
  <si>
    <t>1.7.2</t>
  </si>
  <si>
    <t>Protección Civil</t>
  </si>
  <si>
    <t>1.7.3</t>
  </si>
  <si>
    <t>Otros Asuntos de Orden Público y Seguridad</t>
  </si>
  <si>
    <t>1.7.4</t>
  </si>
  <si>
    <t>Sistema Nacional de Seguridad Pública</t>
  </si>
  <si>
    <t>1.8.</t>
  </si>
  <si>
    <t>1.8.1</t>
  </si>
  <si>
    <t>Servicios Registrales, Administrativos y Patrimoniales</t>
  </si>
  <si>
    <t>1.8.2</t>
  </si>
  <si>
    <t>Servicios Estadísticos</t>
  </si>
  <si>
    <t>1.8.3</t>
  </si>
  <si>
    <t>Servicios de Comunicación y Medios</t>
  </si>
  <si>
    <t>1.8.4</t>
  </si>
  <si>
    <t>Acceso a la Información Pública Gubernamental</t>
  </si>
  <si>
    <t>1.8.5</t>
  </si>
  <si>
    <t>DESARROLLO SOCIAL</t>
  </si>
  <si>
    <t>2.1.</t>
  </si>
  <si>
    <t>PROTECCIÓN AMBIENTAL</t>
  </si>
  <si>
    <t>2.1.1</t>
  </si>
  <si>
    <t>Ordenación de Desechos</t>
  </si>
  <si>
    <t>2.1.2</t>
  </si>
  <si>
    <t>Administración del Agua</t>
  </si>
  <si>
    <t>2.1.3</t>
  </si>
  <si>
    <t>Ordenación de Aguas Residuales, Drenaje y Alcantarillado</t>
  </si>
  <si>
    <t>2.1.4</t>
  </si>
  <si>
    <t>Reducción de la Contaminación</t>
  </si>
  <si>
    <t>2.1.5</t>
  </si>
  <si>
    <t>Protección de la Diversidad Biológica y del Paisaje</t>
  </si>
  <si>
    <t>2.1.6</t>
  </si>
  <si>
    <t>Otros de Protección Ambiental</t>
  </si>
  <si>
    <t>2.2.</t>
  </si>
  <si>
    <t>VIVIENDA Y SERVICIOS A LA COMUNIDAD</t>
  </si>
  <si>
    <t>2.2.1</t>
  </si>
  <si>
    <t>Urbanización</t>
  </si>
  <si>
    <t>2.2.2</t>
  </si>
  <si>
    <t>Desarrollo Comunitario</t>
  </si>
  <si>
    <t>2.2.3</t>
  </si>
  <si>
    <t>Abastecimiento de Agua</t>
  </si>
  <si>
    <t>2.2.4</t>
  </si>
  <si>
    <t>Alumbrado Público</t>
  </si>
  <si>
    <t>2.2.5</t>
  </si>
  <si>
    <t>Vivienda</t>
  </si>
  <si>
    <t>2.2.6</t>
  </si>
  <si>
    <t>Servicios Comunales</t>
  </si>
  <si>
    <t>2.2.7</t>
  </si>
  <si>
    <t>Desarrollo Regional</t>
  </si>
  <si>
    <t>2.3.</t>
  </si>
  <si>
    <t>SALUD</t>
  </si>
  <si>
    <t>2.3.1</t>
  </si>
  <si>
    <t>Prestación de Servicios de Salud a la Comunidad</t>
  </si>
  <si>
    <t>2.3.2</t>
  </si>
  <si>
    <t>Prestación de Servicios de Salud a la Persona</t>
  </si>
  <si>
    <t>2.3.3</t>
  </si>
  <si>
    <t>Generación de Recursos para la Salud</t>
  </si>
  <si>
    <t>2.3.4</t>
  </si>
  <si>
    <t>Rectoría del Sistema de Salud</t>
  </si>
  <si>
    <t>2.3.5</t>
  </si>
  <si>
    <t>Protección Social en Salud</t>
  </si>
  <si>
    <t>2.4.</t>
  </si>
  <si>
    <t>RECREACIÓN, CULTURA Y OTRAS MANIFESTACIONES SOCIALES</t>
  </si>
  <si>
    <t>2.4.1</t>
  </si>
  <si>
    <t>Deporte y Recreación</t>
  </si>
  <si>
    <t>2.4.2</t>
  </si>
  <si>
    <t>Cultura</t>
  </si>
  <si>
    <t>2.4.3</t>
  </si>
  <si>
    <t>Radio, Televisión y Editoriales</t>
  </si>
  <si>
    <t>2.4.4</t>
  </si>
  <si>
    <t>Asuntos Religiosos y Otras Manifestaciones Sociales</t>
  </si>
  <si>
    <t>2.5.</t>
  </si>
  <si>
    <t>EDUCACIÓN</t>
  </si>
  <si>
    <t>2.5.1</t>
  </si>
  <si>
    <t>Educación Básica</t>
  </si>
  <si>
    <t>2.5.2</t>
  </si>
  <si>
    <t>Educación Media Superior</t>
  </si>
  <si>
    <t>2.5.3</t>
  </si>
  <si>
    <t>Educación Superior</t>
  </si>
  <si>
    <t>2.5.4</t>
  </si>
  <si>
    <t>Posgrado</t>
  </si>
  <si>
    <t>2.5.5</t>
  </si>
  <si>
    <t>Educación para Adultos</t>
  </si>
  <si>
    <t>2.5.6</t>
  </si>
  <si>
    <t>Otros Servicios Educativos y Actividades Inherentes</t>
  </si>
  <si>
    <t>2.6.</t>
  </si>
  <si>
    <t>PROTECCIÓN SOCIAL</t>
  </si>
  <si>
    <t>2.6.1</t>
  </si>
  <si>
    <t>Enfermedad e Incapacidad</t>
  </si>
  <si>
    <t>2.6.2</t>
  </si>
  <si>
    <t>Edad Avanzada</t>
  </si>
  <si>
    <t>2.6.3</t>
  </si>
  <si>
    <t>Familia e Hijos</t>
  </si>
  <si>
    <t>2.6.4</t>
  </si>
  <si>
    <t>Desempleo</t>
  </si>
  <si>
    <t>2.6.5</t>
  </si>
  <si>
    <t>Alimentación y Nutrición</t>
  </si>
  <si>
    <t>2.6.6</t>
  </si>
  <si>
    <t>Apoyo Social para la Vivienda</t>
  </si>
  <si>
    <t>2.6.7</t>
  </si>
  <si>
    <t>Indígenas</t>
  </si>
  <si>
    <t>2.6.8</t>
  </si>
  <si>
    <t>Otros Grupos Vulnerables</t>
  </si>
  <si>
    <t>2.6.9</t>
  </si>
  <si>
    <t>Otros de Seguridad Social y Asistencia Social</t>
  </si>
  <si>
    <t>2.7.</t>
  </si>
  <si>
    <t>OTROS ASUNTOS SOCIALES</t>
  </si>
  <si>
    <t>2.7.1</t>
  </si>
  <si>
    <t>Otros Asuntos Sociales</t>
  </si>
  <si>
    <t>DESARROLLO ECONÓMICO</t>
  </si>
  <si>
    <t>3.1.</t>
  </si>
  <si>
    <t>ASUNTOS ECONÓMICOS, COMERCIALES Y LABORALES EN GENERAL</t>
  </si>
  <si>
    <t>3.1.1</t>
  </si>
  <si>
    <t>Asuntos Económicos y Comerciales en General</t>
  </si>
  <si>
    <t>3.1.2</t>
  </si>
  <si>
    <t>Asuntos Laborales Generales</t>
  </si>
  <si>
    <t>3.2.</t>
  </si>
  <si>
    <t>AGROPECUARIA, SILVICULTURA, PESCA Y CAZA</t>
  </si>
  <si>
    <t>3.2.1</t>
  </si>
  <si>
    <t>Agropecuaria</t>
  </si>
  <si>
    <t>3.2.2</t>
  </si>
  <si>
    <t>Silvicultura</t>
  </si>
  <si>
    <t>3.2.3</t>
  </si>
  <si>
    <t>Acuacultura, Pesca y Caza</t>
  </si>
  <si>
    <t>3.2.4</t>
  </si>
  <si>
    <t>Agroindustrial</t>
  </si>
  <si>
    <t>3.2.5</t>
  </si>
  <si>
    <t>Hidroagrícola</t>
  </si>
  <si>
    <t>3.2.6</t>
  </si>
  <si>
    <t>Apoyo Financiero a la Banca y Seguro Agropecuario</t>
  </si>
  <si>
    <t>3.3.</t>
  </si>
  <si>
    <t>COMBUSTIBLES Y ENERGÍA</t>
  </si>
  <si>
    <t>3.3.1</t>
  </si>
  <si>
    <t>Carbón y Otros Combustibles Minerales Sólidos</t>
  </si>
  <si>
    <t>3.3.2</t>
  </si>
  <si>
    <t>Petróleo y Gas Natural (Hidrocarburos)</t>
  </si>
  <si>
    <t>3.3.3</t>
  </si>
  <si>
    <t>Combustibles Nucleares</t>
  </si>
  <si>
    <t>3.3.4</t>
  </si>
  <si>
    <t>Otros Combustibles</t>
  </si>
  <si>
    <t>3.3.5</t>
  </si>
  <si>
    <t>Electricidad</t>
  </si>
  <si>
    <t>3.3.6</t>
  </si>
  <si>
    <t>Energía no Eléctrica</t>
  </si>
  <si>
    <t>3.4.</t>
  </si>
  <si>
    <t>MINERÍA, MANUFACTURAS Y CONSTRUCCIÓN</t>
  </si>
  <si>
    <t>3.4.1</t>
  </si>
  <si>
    <t>Extracción de Recursos Minerales excepto los Combustibles Minerales</t>
  </si>
  <si>
    <t>3.4.2</t>
  </si>
  <si>
    <t>Manufacturas</t>
  </si>
  <si>
    <t>3.4.3</t>
  </si>
  <si>
    <t>Construcción</t>
  </si>
  <si>
    <t>3.5.</t>
  </si>
  <si>
    <t>TRANSPORTE</t>
  </si>
  <si>
    <t>3.5.1</t>
  </si>
  <si>
    <t>Transporte por Carretera</t>
  </si>
  <si>
    <t>3.5.2</t>
  </si>
  <si>
    <t>Transporte por Agua y Puertos</t>
  </si>
  <si>
    <t>3.5.3</t>
  </si>
  <si>
    <t>Transporte por Ferrocarril</t>
  </si>
  <si>
    <t>3.5.4</t>
  </si>
  <si>
    <t>Transporte Aéreo</t>
  </si>
  <si>
    <t>3.5.5</t>
  </si>
  <si>
    <t>Transporte por Oleoductos y Gasoductos y Otros Sistemas de Transporte</t>
  </si>
  <si>
    <t>3.5.6</t>
  </si>
  <si>
    <t>Otros Relacionados con Transporte</t>
  </si>
  <si>
    <t>3.6.</t>
  </si>
  <si>
    <t>COMUNICACIONES</t>
  </si>
  <si>
    <t>3.6.1</t>
  </si>
  <si>
    <t>Comunicaciones</t>
  </si>
  <si>
    <t>3.7.</t>
  </si>
  <si>
    <t>TURISMO</t>
  </si>
  <si>
    <t>3.7.1</t>
  </si>
  <si>
    <t>Turismo</t>
  </si>
  <si>
    <t>3.7.2</t>
  </si>
  <si>
    <t>Hoteles y Restaurantes</t>
  </si>
  <si>
    <t>3.8.</t>
  </si>
  <si>
    <t>CIENCIA, TECNOLOGÍA E INNOVACIÓN</t>
  </si>
  <si>
    <t>3.8.1</t>
  </si>
  <si>
    <t>Investigación Científica</t>
  </si>
  <si>
    <t>3.8.2</t>
  </si>
  <si>
    <t>Desarrollo Tecnológico</t>
  </si>
  <si>
    <t>3.8.3</t>
  </si>
  <si>
    <t>Servicios Científicos y Tecnológicos</t>
  </si>
  <si>
    <t>3.8.4</t>
  </si>
  <si>
    <t>Innovación</t>
  </si>
  <si>
    <t>3.9.</t>
  </si>
  <si>
    <t>OTRAS INDUSTRIAS Y OTROS ASUNTOS ECONÓMICOS</t>
  </si>
  <si>
    <t>3.9.1</t>
  </si>
  <si>
    <t>Comercio, Distribución, Almacenamiento y Depósito</t>
  </si>
  <si>
    <t>3.9.2</t>
  </si>
  <si>
    <t>Otras Industrias</t>
  </si>
  <si>
    <t>3.9.3</t>
  </si>
  <si>
    <t>Otros Asuntos Económicos</t>
  </si>
  <si>
    <t>OTRAS NO CLASIFICADAS EN FUNCIONES ANTERIORES</t>
  </si>
  <si>
    <t>4.1.</t>
  </si>
  <si>
    <t>TRANSACCIONES DE LA DEUDA PUBLICA / COSTO FINANCIERO DE LA DEUDA</t>
  </si>
  <si>
    <t>4.1.1</t>
  </si>
  <si>
    <t>Deuda Pública Interna</t>
  </si>
  <si>
    <t>4.2.</t>
  </si>
  <si>
    <t>TRANSFERENCIAS, PARTICIPACIONES Y APORTACIONES ENTRE DIFERENTES NIVELES Y ORDENES DE GOBIERNO</t>
  </si>
  <si>
    <t>4.2.1</t>
  </si>
  <si>
    <t>Transferencias entre Diferentes Niveles y Ordenes de Gobierno</t>
  </si>
  <si>
    <t>4.3.</t>
  </si>
  <si>
    <t>SANEAMIENTO DEL SISTEMA FINANCIERO</t>
  </si>
  <si>
    <t>4.3.1</t>
  </si>
  <si>
    <t>Saneamiento del Sistema Financiero</t>
  </si>
  <si>
    <t>4.3.2</t>
  </si>
  <si>
    <t>Apoyos IPAB</t>
  </si>
  <si>
    <t>4.3.3</t>
  </si>
  <si>
    <t>Banca de Desarrollo</t>
  </si>
  <si>
    <t>4.3.4</t>
  </si>
  <si>
    <t>Apoyo a los programas de reestructura en unidades de inversión (UDIS)</t>
  </si>
  <si>
    <t>4.4.</t>
  </si>
  <si>
    <t>ADEUDOS DE EJERCICIOS FISCALES ANTERIORES</t>
  </si>
  <si>
    <t>4.4.1</t>
  </si>
  <si>
    <t>Adeudos de Ejercicios Fiscales Anteriores</t>
  </si>
  <si>
    <t>Programas presupuestarios</t>
  </si>
  <si>
    <t>Programas</t>
  </si>
  <si>
    <t>Subsidios: Sector Social y Privado o Entidades Federativas y Municipios</t>
  </si>
  <si>
    <t>Sujetos a Reglas de Operación</t>
  </si>
  <si>
    <t>S</t>
  </si>
  <si>
    <r>
      <t xml:space="preserve">Nombre del programa presupuestario </t>
    </r>
    <r>
      <rPr>
        <sz val="9"/>
        <color rgb="FFFF0000"/>
        <rFont val="Arial"/>
        <family val="2"/>
      </rPr>
      <t>(en caso de que aplique)</t>
    </r>
  </si>
  <si>
    <t>Otros Subsidios</t>
  </si>
  <si>
    <t>U</t>
  </si>
  <si>
    <t>Desempeño de las Funciones</t>
  </si>
  <si>
    <t>Prestación de Servicios Públicos</t>
  </si>
  <si>
    <t>E</t>
  </si>
  <si>
    <t>Provisión de Bienes Públicos</t>
  </si>
  <si>
    <t>B</t>
  </si>
  <si>
    <t>Planeación, seguimiento y evaluación de políticas públicas</t>
  </si>
  <si>
    <t>P</t>
  </si>
  <si>
    <t>Promoción y fomento</t>
  </si>
  <si>
    <t>F</t>
  </si>
  <si>
    <t>Regulación y supervisión</t>
  </si>
  <si>
    <t>G</t>
  </si>
  <si>
    <t>Funciones de las Fuerzas Armadas (Únicamente Gobierno Federal)</t>
  </si>
  <si>
    <t>Específicos</t>
  </si>
  <si>
    <t>R</t>
  </si>
  <si>
    <t>Proyectos de Inversión</t>
  </si>
  <si>
    <t>K</t>
  </si>
  <si>
    <t>Administrativos y de Apoyo</t>
  </si>
  <si>
    <t>Apoyo al proceso presupuestario y para mejorar la eficiencia institucional</t>
  </si>
  <si>
    <t>M</t>
  </si>
  <si>
    <t>Apoyo a la función pública y al mejoramiento de la gestión</t>
  </si>
  <si>
    <t>O</t>
  </si>
  <si>
    <t>Operaciones ajenas</t>
  </si>
  <si>
    <t>W</t>
  </si>
  <si>
    <t>Compromisos</t>
  </si>
  <si>
    <t>Obligaciones de cumplimiento de resolución jurisdiccional</t>
  </si>
  <si>
    <t>L</t>
  </si>
  <si>
    <t>Desastres Naturales</t>
  </si>
  <si>
    <t>N</t>
  </si>
  <si>
    <t>Obligaciones</t>
  </si>
  <si>
    <t>Pensiones y jubilaciones</t>
  </si>
  <si>
    <t>J</t>
  </si>
  <si>
    <t>Aportaciones a la seguridad social</t>
  </si>
  <si>
    <t>T</t>
  </si>
  <si>
    <t>Aportaciones a fondos de estabilización</t>
  </si>
  <si>
    <t>Y</t>
  </si>
  <si>
    <t>Aportaciones a fondos de inversión y reestructura de pensiones</t>
  </si>
  <si>
    <t>Z</t>
  </si>
  <si>
    <t>Programas de Gasto Federalizado (Gobierno Federal)</t>
  </si>
  <si>
    <t>Gasto Federalizado</t>
  </si>
  <si>
    <t>I</t>
  </si>
  <si>
    <t>Participaciones a entidades federativas y municipios</t>
  </si>
  <si>
    <t>C</t>
  </si>
  <si>
    <t>Adeudos de ejercicios fiscales anteriores</t>
  </si>
  <si>
    <t>H</t>
  </si>
  <si>
    <t>Nombre del Programa</t>
  </si>
  <si>
    <t>Federal</t>
  </si>
  <si>
    <t>Estatal</t>
  </si>
  <si>
    <t>Municipal</t>
  </si>
  <si>
    <t>Monto</t>
  </si>
  <si>
    <t>a</t>
  </si>
  <si>
    <t>j=c+e+g+i</t>
  </si>
  <si>
    <t>Dependencia / Entidad</t>
  </si>
  <si>
    <t>Aportación (Monto)</t>
  </si>
  <si>
    <t>b</t>
  </si>
  <si>
    <t>c</t>
  </si>
  <si>
    <t>d</t>
  </si>
  <si>
    <t>e</t>
  </si>
  <si>
    <t>f</t>
  </si>
  <si>
    <t>g</t>
  </si>
  <si>
    <t>h</t>
  </si>
  <si>
    <t>i</t>
  </si>
  <si>
    <t>4300 Subsidios y subvenciones</t>
  </si>
  <si>
    <t>Subsidio</t>
  </si>
  <si>
    <t>Beneficiario</t>
  </si>
  <si>
    <t>Tipo o naturaleza</t>
  </si>
  <si>
    <t>4400 Ayudas sociales</t>
  </si>
  <si>
    <t>Ayuda social</t>
  </si>
  <si>
    <t>Nombre de la institución sin fines de lucro u organismo de la sociedad civil</t>
  </si>
  <si>
    <t>Anexo Transversal para la atención de las niñas, niños y adolescentes</t>
  </si>
  <si>
    <t>Clave Presupuestaria</t>
  </si>
  <si>
    <t>Programa presupuestario</t>
  </si>
  <si>
    <t>Dependencia 1</t>
  </si>
  <si>
    <t>Clave presupuestaria</t>
  </si>
  <si>
    <t>Nombre del programa presupuestario</t>
  </si>
  <si>
    <t>Dependencia 2</t>
  </si>
  <si>
    <t>Dependencia 3</t>
  </si>
  <si>
    <t>Dependencia 4</t>
  </si>
  <si>
    <t>Concepto</t>
  </si>
  <si>
    <t>Partida específica (COG)/Nombre del programa</t>
  </si>
  <si>
    <t>Presupuesto aprobado en años anteriores</t>
  </si>
  <si>
    <t>Presupuesto aprobado para años posteriores</t>
  </si>
  <si>
    <t>Proyectos para Prestación de Servicios</t>
  </si>
  <si>
    <t>Contrato</t>
  </si>
  <si>
    <t>Proyecto para prestación de servicios</t>
  </si>
  <si>
    <t>Plazo del contrato</t>
  </si>
  <si>
    <t>Contraprestación total convenida en el contrato</t>
  </si>
  <si>
    <t>Número</t>
  </si>
  <si>
    <t>Fecha</t>
  </si>
  <si>
    <t>TOTAL</t>
  </si>
  <si>
    <t>Área/Departamento</t>
  </si>
  <si>
    <t>Plaza</t>
  </si>
  <si>
    <t>Número de plazas</t>
  </si>
  <si>
    <t>Confianza</t>
  </si>
  <si>
    <t>Honorarios</t>
  </si>
  <si>
    <t>Suma</t>
  </si>
  <si>
    <r>
      <t>Tabulador de sueldos y salarios</t>
    </r>
    <r>
      <rPr>
        <b/>
        <sz val="10"/>
        <color rgb="FF595959"/>
        <rFont val="Arial"/>
        <family val="2"/>
      </rPr>
      <t xml:space="preserve"> </t>
    </r>
    <r>
      <rPr>
        <sz val="10"/>
        <color rgb="FF595959"/>
        <rFont val="Arial"/>
        <family val="2"/>
      </rPr>
      <t>(sin seguridad pública)</t>
    </r>
  </si>
  <si>
    <t>Costo anual bruto</t>
  </si>
  <si>
    <t>Costo mensual bruto</t>
  </si>
  <si>
    <t>Costo patronal</t>
  </si>
  <si>
    <t>Impuesto sobre nómina</t>
  </si>
  <si>
    <t>Seguridad social</t>
  </si>
  <si>
    <t>Total percepción mensual neta</t>
  </si>
  <si>
    <t>Deducciones</t>
  </si>
  <si>
    <t>Total deducciones</t>
  </si>
  <si>
    <t>ISR</t>
  </si>
  <si>
    <t>Percepción mensual bruta</t>
  </si>
  <si>
    <t>Total percepción mensual bruta</t>
  </si>
  <si>
    <t>Prestaciones adicionales mensuales [1]</t>
  </si>
  <si>
    <t>Despensa</t>
  </si>
  <si>
    <t>Sueldo base mensual</t>
  </si>
  <si>
    <t xml:space="preserve">	</t>
  </si>
  <si>
    <t>SALDO DE LA DEUDA PÚBLICA</t>
  </si>
  <si>
    <t>No. de crédito (registro SHCP)</t>
  </si>
  <si>
    <t>Institución bancaria</t>
  </si>
  <si>
    <t>Fecha de contratación</t>
  </si>
  <si>
    <t>Tipo de instrumento</t>
  </si>
  <si>
    <t>Tasa de interés</t>
  </si>
  <si>
    <t>Plazo de vencimiento</t>
  </si>
  <si>
    <t>Fuente o garantía de pago</t>
  </si>
  <si>
    <t>Monto contratado</t>
  </si>
  <si>
    <t>Destino</t>
  </si>
  <si>
    <t>Otros pasivos circulantes</t>
  </si>
  <si>
    <t>Otros pasivos no circulantes</t>
  </si>
  <si>
    <t>9000 Deuda Pública</t>
  </si>
  <si>
    <t>9900 ADEFAS</t>
  </si>
  <si>
    <t>Amortización de la Deuda Pública</t>
  </si>
  <si>
    <t>Intereses de la Deuda Pública</t>
  </si>
  <si>
    <t>Comisiones de la Deuda Pública</t>
  </si>
  <si>
    <t>Gastos de la Deuda Pública</t>
  </si>
  <si>
    <t>Costos por Coberturas</t>
  </si>
  <si>
    <t>Apoyos Financieros</t>
  </si>
  <si>
    <t>Número de Programas presupuestarios</t>
  </si>
  <si>
    <t>Número de programas presupuestarios</t>
  </si>
  <si>
    <t>Matrices de indicadores</t>
  </si>
  <si>
    <t>Indicadores para resultados</t>
  </si>
  <si>
    <t>Total (%)</t>
  </si>
  <si>
    <t>Número (%)</t>
  </si>
  <si>
    <t>Monto (%)</t>
  </si>
  <si>
    <t>…</t>
  </si>
  <si>
    <t>ANALÍTICO DE INGRESOS</t>
  </si>
  <si>
    <t>CRI</t>
  </si>
  <si>
    <t>DENOMINACIÓN</t>
  </si>
  <si>
    <t>APROBADO</t>
  </si>
  <si>
    <t>F.F.</t>
  </si>
  <si>
    <t>MUNICIPIO DE CELAYA GUANAJUATO</t>
  </si>
  <si>
    <t>C.A/C.P/COG</t>
  </si>
  <si>
    <t>FF</t>
  </si>
  <si>
    <t>C.F/C.T.G</t>
  </si>
  <si>
    <t>C.E</t>
  </si>
  <si>
    <t>ANALÍTICO DE EGRESOS</t>
  </si>
  <si>
    <t>01-DIRECCIÓN</t>
  </si>
  <si>
    <t>Contraprestación anual convenida para el año 2018</t>
  </si>
  <si>
    <t>Analítico de plazas de la Entidad</t>
  </si>
  <si>
    <t>Presupuesto 2018</t>
  </si>
  <si>
    <t>Presupuesto PbR 2018</t>
  </si>
  <si>
    <t xml:space="preserve">Clasificación por Fuentes de Financiamiento </t>
  </si>
  <si>
    <t>Clasificación por Tipo de Gasto</t>
  </si>
  <si>
    <t>Clasificación Administrativa</t>
  </si>
  <si>
    <t>Clasificación Funcional del Gasto (Finalidad, función y subfunción)</t>
  </si>
  <si>
    <t>Clasificación Programática</t>
  </si>
  <si>
    <t>Programas con recursos concurrentes por orden de gobierno</t>
  </si>
  <si>
    <t xml:space="preserve"> </t>
  </si>
  <si>
    <t>clausula 46 capacitación comite sindical</t>
  </si>
  <si>
    <t>clausula 59 becas del sindicato</t>
  </si>
  <si>
    <t>clausula 67 serv. De telefono</t>
  </si>
  <si>
    <t>clausula 68 gto. del secretario</t>
  </si>
  <si>
    <t>clausula 69 aniversario del sindicato</t>
  </si>
  <si>
    <t>clausula 65 bis. Licencia</t>
  </si>
  <si>
    <t>clausula 34 canasta para bebe</t>
  </si>
  <si>
    <t>clausula 41 comp. Economica</t>
  </si>
  <si>
    <t>clausula 50 por defuncion</t>
  </si>
  <si>
    <t>clausula 57 ayuda de transporte</t>
  </si>
  <si>
    <t>clausula 58 uniformes deportivos</t>
  </si>
  <si>
    <t>clausula 59 ayuda de utiles esc.</t>
  </si>
  <si>
    <t>clausula 64 ayuda del agua</t>
  </si>
  <si>
    <t>clausula 65 ayuda del predial</t>
  </si>
  <si>
    <t>clausula 70 acts. Sociales</t>
  </si>
  <si>
    <t>clausula 49 seguro de vida</t>
  </si>
  <si>
    <t>DIRECCION GENERAL</t>
  </si>
  <si>
    <t>DIRECTOR GENERAL</t>
  </si>
  <si>
    <t>Sindicalizados</t>
  </si>
  <si>
    <t>Materiales y útiles de oficina</t>
  </si>
  <si>
    <t>3.1.1.2.0401/E-13/2111</t>
  </si>
  <si>
    <t>3.1.1.2.0701/E-9/2111</t>
  </si>
  <si>
    <t>3.1.1.2.0703/E-10/2111</t>
  </si>
  <si>
    <t>3.1.1.2.0704/E-10/2111</t>
  </si>
  <si>
    <t>3.1.1.2.3306/E-5/2111</t>
  </si>
  <si>
    <t>3.1.1.2.3500/E-6/2111</t>
  </si>
  <si>
    <t>3.1.1.2.4101/E-3/2111</t>
  </si>
  <si>
    <t>3.1.1.2.4102/E-4/2111</t>
  </si>
  <si>
    <t>3.1.1.2.4103/E-2/2111</t>
  </si>
  <si>
    <t>3.1.1.2.5300/E-8/2111</t>
  </si>
  <si>
    <t>3.1.1.2.5301/E-8/2111</t>
  </si>
  <si>
    <t>3.1.1.2.5402/E-7/2111</t>
  </si>
  <si>
    <t>Equipos menores de oficina</t>
  </si>
  <si>
    <t>3.1.1.2.0401/E-13/2112</t>
  </si>
  <si>
    <t>3.1.1.2.0701/E-9/2112</t>
  </si>
  <si>
    <t>3.1.1.2.0704/E-10/2112</t>
  </si>
  <si>
    <t>3.1.1.2.5300/E-8/2112</t>
  </si>
  <si>
    <t>3.1.1.2.0401/E-13/2121</t>
  </si>
  <si>
    <t>3.1.1.2.0704/E-10/2121</t>
  </si>
  <si>
    <t>3.1.1.2.0401/E-13/2151</t>
  </si>
  <si>
    <t>3.1.1.2.0701/E-9/2151</t>
  </si>
  <si>
    <t>3.1.1.2.0704/E-10/2151</t>
  </si>
  <si>
    <t>3.1.1.2.3500/E-6/2151</t>
  </si>
  <si>
    <t>3.1.1.2.4101/E-3/2151</t>
  </si>
  <si>
    <t>3.1.1.2.5300/E-8/2151</t>
  </si>
  <si>
    <t>3.1.1.2.5301/E-8/2151</t>
  </si>
  <si>
    <t>3.1.1.2.5402/E-7/2151</t>
  </si>
  <si>
    <t>3.1.1.2.4102/E-4/2161</t>
  </si>
  <si>
    <t>3.1.1.2.4103/E-2/2161</t>
  </si>
  <si>
    <t>3.1.1.2.5301/E-8/2161</t>
  </si>
  <si>
    <t>3.1.1.2.5402/E-7/2161</t>
  </si>
  <si>
    <t>3.1.1.2.0401/E-13/2171</t>
  </si>
  <si>
    <t>Productos alimenticios para el personal en las instalaciones de las dependencias y entidades</t>
  </si>
  <si>
    <t>3.1.1.2.0704/E-10/2411</t>
  </si>
  <si>
    <t>Materiales de construcción minerales no metálicos</t>
  </si>
  <si>
    <t>3.1.1.2.4103/E-2/2411</t>
  </si>
  <si>
    <t>3.1.1.2.5301/E-8/2411</t>
  </si>
  <si>
    <t>3.1.1.2.5402/E-7/2411</t>
  </si>
  <si>
    <t>3.1.1.2.0704/E-10/2421</t>
  </si>
  <si>
    <t>Materiales de construcción de concreto</t>
  </si>
  <si>
    <t>3.1.1.2.4102/E-4/2421</t>
  </si>
  <si>
    <t>3.1.1.2.5301/E-8/2421</t>
  </si>
  <si>
    <t>3.1.1.2.5402/E-7/2421</t>
  </si>
  <si>
    <t>3.1.1.2.4102/E-4/2431</t>
  </si>
  <si>
    <t>Materiales de construcción de cal y yeso</t>
  </si>
  <si>
    <t>3.1.1.2.4103/E-2/2431</t>
  </si>
  <si>
    <t>3.1.1.2.5301/E-8/2431</t>
  </si>
  <si>
    <t>3.1.1.2.0704/E-10/2441</t>
  </si>
  <si>
    <t>Materiales de construcción de madera</t>
  </si>
  <si>
    <t>3.1.1.2.5301/E-8/2441</t>
  </si>
  <si>
    <t>3.1.1.2.5402/E-7/2441</t>
  </si>
  <si>
    <t>3.1.1.2.5402/E-7/2451</t>
  </si>
  <si>
    <t>Materiales de construcción de vidrio</t>
  </si>
  <si>
    <t>Estructuras y manufacturas</t>
  </si>
  <si>
    <t>3.1.1.2.0704/E-10/2471</t>
  </si>
  <si>
    <t>3.1.1.2.4102/E-4/2471</t>
  </si>
  <si>
    <t>3.1.1.2.4103/E-2/2471</t>
  </si>
  <si>
    <t>3.1.1.2.5301/E-8/2471</t>
  </si>
  <si>
    <t>3.1.1.2.5402/E-7/2471</t>
  </si>
  <si>
    <t>3.1.1.2.0704/E-10/2491</t>
  </si>
  <si>
    <t xml:space="preserve">Materiales diversos </t>
  </si>
  <si>
    <t>3.1.1.2.4102/E-4/2491</t>
  </si>
  <si>
    <t>3.1.1.2.4103/E-2/2491</t>
  </si>
  <si>
    <t>3.1.1.2.5301/E-8/2491</t>
  </si>
  <si>
    <t>3.1.1.2.5402/E-7/2491</t>
  </si>
  <si>
    <t>Sustancias químicas</t>
  </si>
  <si>
    <t>3.1.1.2.4101/E-3/2511</t>
  </si>
  <si>
    <t>3.1.1.2.4102/E-4/2511</t>
  </si>
  <si>
    <t>3.1.1.2.4103/E-2/2511</t>
  </si>
  <si>
    <t>3.1.1.2.5301/E-8/2511</t>
  </si>
  <si>
    <t>Plaguicidas y pesticidas</t>
  </si>
  <si>
    <t>3.1.1.2.4102/E-4/2531</t>
  </si>
  <si>
    <t>3.1.1.2.4102/E-4/2541</t>
  </si>
  <si>
    <t>3.1.1.2.4103/E-2/2541</t>
  </si>
  <si>
    <t>3.1.1.2.4101/E-3/2551</t>
  </si>
  <si>
    <t>3.1.1.2.4102/E-4/2551</t>
  </si>
  <si>
    <t>3.1.1.2.4103/E-2/2551</t>
  </si>
  <si>
    <t>3.1.1.2.0704/E-10/2561</t>
  </si>
  <si>
    <t>3.1.1.2.4103/E-2/2561</t>
  </si>
  <si>
    <t>3.1.1.2.5301/E-8/2561</t>
  </si>
  <si>
    <t>3.1.1.2.5402/E-7/2561</t>
  </si>
  <si>
    <t>Combustibles, lubricantes y aditivos para vehículos terrestres, aéreos, marítimos, lacustres y fluviales asignados a servidores públicos</t>
  </si>
  <si>
    <t>Combustibles, lubricantes y aditivos para maquinaria, equipo de producción y servicios administrativos</t>
  </si>
  <si>
    <t>3.1.1.2.4103/E-2/2613</t>
  </si>
  <si>
    <t>3.1.1.2.0704/E-10/2711</t>
  </si>
  <si>
    <t>3.1.1.2.4102/E-4/2711</t>
  </si>
  <si>
    <t>3.1.1.2.4102/E-4/2721</t>
  </si>
  <si>
    <t>3.1.1.2.0701/E-9/2911</t>
  </si>
  <si>
    <t>3.1.1.2.0704/E-10/2911</t>
  </si>
  <si>
    <t>3.1.1.2.3306/E-5/2911</t>
  </si>
  <si>
    <t>3.1.1.2.4101/E-3/2911</t>
  </si>
  <si>
    <t>3.1.1.2.4102/E-4/2911</t>
  </si>
  <si>
    <t>3.1.1.2.4103/E-2/2911</t>
  </si>
  <si>
    <t>3.1.1.2.5301/E-8/2911</t>
  </si>
  <si>
    <t>3.1.1.2.5402/E-7/2911</t>
  </si>
  <si>
    <t>3.1.1.2.4103/E-2/2921</t>
  </si>
  <si>
    <t>3.1.1.2.5301/E-8/2961</t>
  </si>
  <si>
    <t>3.1.1.2.4103/E-2/2981</t>
  </si>
  <si>
    <t>3.1.1.2.5201/E-14/3111</t>
  </si>
  <si>
    <t>Servicio de energia electrica</t>
  </si>
  <si>
    <t>3.1.1.2.0701/E-9/3131</t>
  </si>
  <si>
    <t>Servicio de agua</t>
  </si>
  <si>
    <t>Servicio telefonico</t>
  </si>
  <si>
    <t>Servicio de telefonia celular</t>
  </si>
  <si>
    <t>Servicios de telecomunicaciones y satelites</t>
  </si>
  <si>
    <t>3.1.1.2.0701/E-9/3171</t>
  </si>
  <si>
    <t>Arrendamiento de terreno</t>
  </si>
  <si>
    <t>3.1.1.2.0701/E-9/3221</t>
  </si>
  <si>
    <t>Servicios legales de contabilidad, auditoría y relacionados</t>
  </si>
  <si>
    <t>3.1.1.2.3500/E-6/3311</t>
  </si>
  <si>
    <t>3.1.1.2.1700/E-12/3341</t>
  </si>
  <si>
    <t xml:space="preserve">Servicios de capacitación </t>
  </si>
  <si>
    <t>Servicios de investigación cientifica y desarrollo</t>
  </si>
  <si>
    <t>3.1.1.2.4102/E-4/3352</t>
  </si>
  <si>
    <t>Servicios de apoyo administrativo, traducción fotocopiado e impresión</t>
  </si>
  <si>
    <t>Servicio de Vigilancia</t>
  </si>
  <si>
    <t>3.1.1.2.0703/E-10/3391</t>
  </si>
  <si>
    <t>3.1.1.2.4103/E-2/3391</t>
  </si>
  <si>
    <t>3.1.1.2.0701/E-9/3411</t>
  </si>
  <si>
    <t>3.1.1.2.0701/E-9/3431</t>
  </si>
  <si>
    <t>3.1.1.2.0401/E-13/3471</t>
  </si>
  <si>
    <t>3.1.1.2.0703/E-10/3471</t>
  </si>
  <si>
    <t>3.1.1.2.4102/E-4/3471</t>
  </si>
  <si>
    <t>3.1.1.2.4102/E-4/3511</t>
  </si>
  <si>
    <t>Instalación, reparación y mantenimiento  de mobiliario y equipo de administración, educacional y recreativo</t>
  </si>
  <si>
    <t>3.1.1.2.4101/E-3/3541</t>
  </si>
  <si>
    <t>3.1.1.2.4103/E-2/3541</t>
  </si>
  <si>
    <t>Mantenimiento y conservación de vehículos terrestres, aéreos, marítimos, lacustres y fluviales</t>
  </si>
  <si>
    <t>3.1.1.2.3306/E-5/3571</t>
  </si>
  <si>
    <t>3.1.1.2.4103/E-2/3571</t>
  </si>
  <si>
    <t>3.1.1.2.4103/E-2/3581</t>
  </si>
  <si>
    <t>3.1.1.2.0401/E-13/3621</t>
  </si>
  <si>
    <t>Servicios de comunicación social y publicidad</t>
  </si>
  <si>
    <t>3.1.1.2.0401/E-13/3721</t>
  </si>
  <si>
    <t>Pasajes terrestres nacionales para servidores públicos en el desempeño de comisiones y funciones oficiales</t>
  </si>
  <si>
    <t>Viáticos nacionales para servidores públicos en el desempeño de funciones oficiales</t>
  </si>
  <si>
    <t>3.1.1.2.0401/E-13/3751</t>
  </si>
  <si>
    <t>3.1.1.2.0701/E-9/3751</t>
  </si>
  <si>
    <t>3.1.1.2.0703/E-10/3751</t>
  </si>
  <si>
    <t>3.1.1.2.3306/E-5/3751</t>
  </si>
  <si>
    <t>3.1.1.2.4101/E-3/3751</t>
  </si>
  <si>
    <t>3.1.1.2.4102/E-4/3751</t>
  </si>
  <si>
    <t>3.1.1.2.4103/E-2/3751</t>
  </si>
  <si>
    <t>3.1.1.2.0401/E-13/3791</t>
  </si>
  <si>
    <t>3.1.1.2.4101/E-3/3791</t>
  </si>
  <si>
    <t>3.1.1.2.0401/E-13/3821</t>
  </si>
  <si>
    <t>3.1.1.2.0401/E-13/3831</t>
  </si>
  <si>
    <t>3.1.1.2.3500/E-6/3921</t>
  </si>
  <si>
    <t xml:space="preserve">Otros gastos por responsabilidades </t>
  </si>
  <si>
    <t>3.1.1.2.5300/E-8/3961</t>
  </si>
  <si>
    <t>Impuestos sobre Nomina</t>
  </si>
  <si>
    <t>3.1.1.2.0701/E-9/5111</t>
  </si>
  <si>
    <t>3.1.1.2.0703/E-10/5111</t>
  </si>
  <si>
    <t>3.1.1.2.4103/E-2/5111</t>
  </si>
  <si>
    <t>Computadoras y equipo periférico</t>
  </si>
  <si>
    <t>3.1.1.2.4103/E-2/5191</t>
  </si>
  <si>
    <t>Camaras fotograficas y de video</t>
  </si>
  <si>
    <t>Equipo para uso médico, dental y para laboratorio</t>
  </si>
  <si>
    <t>3.1.1.2.4103/E-2/5311</t>
  </si>
  <si>
    <t>3.1.1.2.4103/E-2/5322</t>
  </si>
  <si>
    <t>Instrumentos de laboratorio</t>
  </si>
  <si>
    <t>3.1.1.2.5301/E-8/5411</t>
  </si>
  <si>
    <t>3.1.1.2.4102/E-4/5621</t>
  </si>
  <si>
    <t>Maquinaria y equipo de construcccion</t>
  </si>
  <si>
    <t>3.1.1.2.5402/E-7/5631</t>
  </si>
  <si>
    <t>3.1.1.2.0701/E-9/5651</t>
  </si>
  <si>
    <t>3.1.1.2.4101/E-3/5651</t>
  </si>
  <si>
    <t>3.1.1.2.4103/E-2/5651</t>
  </si>
  <si>
    <t>3.1.1.2.5402/E-7/5651</t>
  </si>
  <si>
    <t>Equipo de generación y distribución de energía eléctrica</t>
  </si>
  <si>
    <t>Herramientas y maquinas -herramienta</t>
  </si>
  <si>
    <t>3.1.1.2.4101/E-3/5671</t>
  </si>
  <si>
    <t>3.1.1.2.4103/E-2/5671</t>
  </si>
  <si>
    <t>3.1.1.2.5301/E-8/5671</t>
  </si>
  <si>
    <t xml:space="preserve">Otros equipos </t>
  </si>
  <si>
    <t>3.1.1.2.4103/E-2/5691</t>
  </si>
  <si>
    <t>2.1.1.1</t>
  </si>
  <si>
    <t>2.2.2.1.3</t>
  </si>
  <si>
    <t>2.1.1.2</t>
  </si>
  <si>
    <t>2.2.2.2.1</t>
  </si>
  <si>
    <t>2.2.2.2.2</t>
  </si>
  <si>
    <t>2.2.2.2.3</t>
  </si>
  <si>
    <t>PRESUPUESTO DE INGRESOS</t>
  </si>
  <si>
    <t>Derechos por el uso, goce, aprovechamiento o explotación de bienes de dominio público</t>
  </si>
  <si>
    <t>Derechos no comprendidos en las fracciones de la ley de ingresos causadas en ejercicios fiscales anteriores pendientes de liquidación o pago.</t>
  </si>
  <si>
    <t>Productos</t>
  </si>
  <si>
    <t>Productos de tipo corriente</t>
  </si>
  <si>
    <t>Aprovechamientos</t>
  </si>
  <si>
    <t>Aprovechamientos de tipo corriente</t>
  </si>
  <si>
    <t>Participaciones y Aportaciones</t>
  </si>
  <si>
    <t>Aportaciones</t>
  </si>
  <si>
    <t>Convenios</t>
  </si>
  <si>
    <t>Transferencias, Asignaciones, Subsidios y Otras Ayudas</t>
  </si>
  <si>
    <t>Tranferencias a fideicomisos, mandatos y análogos</t>
  </si>
  <si>
    <t>CALIDAD DE AGUA</t>
  </si>
  <si>
    <t>INSPECTOR DE CALIDAD AGUA</t>
  </si>
  <si>
    <t>JEFE "B"</t>
  </si>
  <si>
    <t>OPERADOR PLANTAS POTABILIZADORAS</t>
  </si>
  <si>
    <t>COBRANZA Y GESTION</t>
  </si>
  <si>
    <t>GESTOR</t>
  </si>
  <si>
    <t>JEFE "C"</t>
  </si>
  <si>
    <t>COMUNICACION SOCIAL</t>
  </si>
  <si>
    <t>ESPECIALISTA EN COMUNICACIÓN</t>
  </si>
  <si>
    <t>JEFE "A"</t>
  </si>
  <si>
    <t>CONTRALORIA</t>
  </si>
  <si>
    <t>AUDITOR</t>
  </si>
  <si>
    <t>CONTRALOR</t>
  </si>
  <si>
    <t>CONTROL DE DESCARGAS AGUAS RESIDUALES</t>
  </si>
  <si>
    <t>INSPECTOR DESCARGAS DE AGUAS</t>
  </si>
  <si>
    <t>CORTES Y RECONEXIONES</t>
  </si>
  <si>
    <t>ANALISTA "B"</t>
  </si>
  <si>
    <t>AUXILIAR "B"</t>
  </si>
  <si>
    <t>AUXILIAR "C"</t>
  </si>
  <si>
    <t>AYUDANTE DE MANTENIMIENTO</t>
  </si>
  <si>
    <t>CAPTURISTA</t>
  </si>
  <si>
    <t>CHOFER</t>
  </si>
  <si>
    <t>OFICIAL DE MANTENIMIENTO</t>
  </si>
  <si>
    <t>SUPERVISOR DE CORTES</t>
  </si>
  <si>
    <t>SUPERVISOR DE CORTES ESPECIALES</t>
  </si>
  <si>
    <t>DIRECCION ADMINISTRATIVA</t>
  </si>
  <si>
    <t>ALMACENISTA</t>
  </si>
  <si>
    <t>ASISTENTE "B"</t>
  </si>
  <si>
    <t>COORDINADOR DE ALMACENISTAS Y CTRL BIENES MUEBLES</t>
  </si>
  <si>
    <t>DIRECTOR (A) DE AREA</t>
  </si>
  <si>
    <t>DIRECCION COMERCIAL</t>
  </si>
  <si>
    <t>DIRECCION DE FINANZAS</t>
  </si>
  <si>
    <t>ANALISTA DEV. DE IVA</t>
  </si>
  <si>
    <t>AUXILIAR "A"</t>
  </si>
  <si>
    <t>DIRECCION DE OPERACION Y MANTENIMIENTO</t>
  </si>
  <si>
    <t>DIRECCION DE SANEAMIENTO</t>
  </si>
  <si>
    <t>DIRECCION DE SUPERVISION Y CONTROL DE OBRAS</t>
  </si>
  <si>
    <t>ANALISTA "A"</t>
  </si>
  <si>
    <t>ANALISTA DE PRECIOS UNITARIOS</t>
  </si>
  <si>
    <t>ASISTENTE "A"</t>
  </si>
  <si>
    <t>DIRECCION JURIDICA</t>
  </si>
  <si>
    <t>ABOGADO ESPECIALISTA</t>
  </si>
  <si>
    <t>DIRECCION TECNICA</t>
  </si>
  <si>
    <t>EFIC. Y AHORRO DE ENERGIA ELECTRICA</t>
  </si>
  <si>
    <t>OFICIAL ELECTROMECANICO</t>
  </si>
  <si>
    <t>EFICIENCIA FISICA</t>
  </si>
  <si>
    <t>OPERADOR DE EQ. ACUSTICOS</t>
  </si>
  <si>
    <t>GCIA. DE ALCANTARILLADO Y REDES DE AGUA POTABLE</t>
  </si>
  <si>
    <t>GERENTE</t>
  </si>
  <si>
    <t>GCIA. DE ATENCION AL USUARIO</t>
  </si>
  <si>
    <t>EJECUTIVA(O)</t>
  </si>
  <si>
    <t>JEFE "D"</t>
  </si>
  <si>
    <t>GCIA. DE COMPRAS</t>
  </si>
  <si>
    <t>COMPRADOR</t>
  </si>
  <si>
    <t>COORDINADOR DE TALLER MECANICO</t>
  </si>
  <si>
    <t>MECANICO DE MOTOS</t>
  </si>
  <si>
    <t>MECANICO DIESEL</t>
  </si>
  <si>
    <t>MECANICO ELECTRICISTA</t>
  </si>
  <si>
    <t>MECANICO GASOLINA</t>
  </si>
  <si>
    <t>GCIA. DE FRACCIONAMIENTOS Y NUEVAS INCORPORACIONES</t>
  </si>
  <si>
    <t>ANALISTA DE FRACCIONAMIENTOS</t>
  </si>
  <si>
    <t>PROYECTISTA</t>
  </si>
  <si>
    <t>SUP. DE OBRA EXTERNA "A"</t>
  </si>
  <si>
    <t>GCIA. DE MEDICION Y CATASTRO</t>
  </si>
  <si>
    <t>COORDINADOR DE ALTOS CONSUMOS</t>
  </si>
  <si>
    <t>INSPECTOR DE CATASTRO</t>
  </si>
  <si>
    <t>LECTURISTA</t>
  </si>
  <si>
    <t>SUPERVISON DE MEDICION Y CATASTRO</t>
  </si>
  <si>
    <t>SUPERVISOR DE CATASTRO</t>
  </si>
  <si>
    <t>VERIFICADOR</t>
  </si>
  <si>
    <t>GCIA. DE OPERACIÓN Y MANTTO.</t>
  </si>
  <si>
    <t>GCIA. DE PLANEACION Y PROYECTOS</t>
  </si>
  <si>
    <t>COORDINADOR DE PLANEACION HIDRAU.</t>
  </si>
  <si>
    <t>MODELADOR DE REDES DE AGUA POTABLE Y CATASTRO</t>
  </si>
  <si>
    <t>GCIA. DE RECURSOS HUMANOS</t>
  </si>
  <si>
    <t>GCIA. DE TECNOLOGIAS DE LA INFORMACION</t>
  </si>
  <si>
    <t>ADMINISTRADOR DE SISTEMAS</t>
  </si>
  <si>
    <t>PROGRAMADOR</t>
  </si>
  <si>
    <t>SOPORTE MANTENIMIENTO TECNICO</t>
  </si>
  <si>
    <t>GCIA.DE PROYECTOS ESTRATEGICOS</t>
  </si>
  <si>
    <t>ASISTENTE DE CALIDAD</t>
  </si>
  <si>
    <t>COORDINADOR SISTEMAS DE CALIDAD</t>
  </si>
  <si>
    <t>GESTION, SUPERVISION DE PTARS</t>
  </si>
  <si>
    <t>SUPERVISOR DE OPERACIÓN DE PTAR´S</t>
  </si>
  <si>
    <t>INGENIERIA Y PROYECTOS</t>
  </si>
  <si>
    <t>AYUDANTE DE TOPOGRAFO</t>
  </si>
  <si>
    <t>DIBUJANTE</t>
  </si>
  <si>
    <t>TOPOGRAFO "A"</t>
  </si>
  <si>
    <t>TOPOGRAFO "B"</t>
  </si>
  <si>
    <t>LABORATORIO</t>
  </si>
  <si>
    <t>AUXILIAR DE LABORATORIO</t>
  </si>
  <si>
    <t>MANTENIMIENTO A REDES DE AGUA POTABLE</t>
  </si>
  <si>
    <t>OPERADOR DE EQUIPOS DE MANTENIMIENTO</t>
  </si>
  <si>
    <t>SUPERVISOR AGUA POTABLE</t>
  </si>
  <si>
    <t>MANTENIMIENTO A REDES DE ALCANTARILLADO</t>
  </si>
  <si>
    <t>AYUDANTE DE SOLDADOR</t>
  </si>
  <si>
    <t>SOLDADOR</t>
  </si>
  <si>
    <t>SUPERVISOR ALCANTARILLADO</t>
  </si>
  <si>
    <t>MANTENIMIENTO ELECTROMECANICO</t>
  </si>
  <si>
    <t>SUPERVISOR ELECTRICO</t>
  </si>
  <si>
    <t>TECNICO ELECTROMECANICO</t>
  </si>
  <si>
    <t>OPER. CLORACION, Y B. POZOS, CARCAMOS Y EST. DIF.</t>
  </si>
  <si>
    <t>OPERADOR DE CARCAMOS</t>
  </si>
  <si>
    <t>OPERADOR DE POZOS</t>
  </si>
  <si>
    <t>SUPERVISOR DE CARCAMOS</t>
  </si>
  <si>
    <t>SUPERVISOR DE CLORACION</t>
  </si>
  <si>
    <t>SUPERVISOR DE POZOS</t>
  </si>
  <si>
    <t>SEGURIDAD E HIGIENE</t>
  </si>
  <si>
    <t>ENFERMERA</t>
  </si>
  <si>
    <t>MENSAJERO</t>
  </si>
  <si>
    <t>SUPERVISOR DE SEGURIDAD E HIGIENE</t>
  </si>
  <si>
    <t>VIGILANTE</t>
  </si>
  <si>
    <t>SUPERVISION DE AVANCE DE OBRA FISICA EXTERNA</t>
  </si>
  <si>
    <t>SUP. DE OBRA EXTERNA "B"</t>
  </si>
  <si>
    <t>SUPERVISION DE AVANCE OBRA ADMINISTRATIVA EXTERNA</t>
  </si>
  <si>
    <t>COORDINADOR DE CONTROL DE ESTIMACIONES</t>
  </si>
  <si>
    <t>TELEMETRIA</t>
  </si>
  <si>
    <t>JUNTA MUNICIPAL DE AGUA POTABLE Y ALCANTARILLADO DE CELAYA, GTO.</t>
  </si>
  <si>
    <t>Total presupuesto de Ingresos</t>
  </si>
  <si>
    <t>Total Presupuesto de Egresos</t>
  </si>
  <si>
    <t>Total presupuesto de Egresos JUMAPA</t>
  </si>
  <si>
    <t>JUNTA MUNICIPAL DE AGUA POTABLE Y ALCANTARILLADO DE CELAYA, GTO</t>
  </si>
  <si>
    <t>EDIFICACION NO HABITACIONAL PGO (PROGRAMA GENERAL DE OBRA)</t>
  </si>
  <si>
    <t>INGRESOS PROPIOS (JUMAPA)</t>
  </si>
  <si>
    <t>NO APLICA</t>
  </si>
  <si>
    <t>439/2010</t>
  </si>
  <si>
    <t>BANOBRAS SNC</t>
  </si>
  <si>
    <t>11 de Noviembre de 2010</t>
  </si>
  <si>
    <t>CONTRATO DE APERTURA DE CREDITO SIMPLE</t>
  </si>
  <si>
    <t>TIIE por Factor de 3.02</t>
  </si>
  <si>
    <t>240 meses por el tiempo que este vigente el CPS</t>
  </si>
  <si>
    <t>PARTICIPACIONES PRESENTES Y FUTURAS QUE EN INGRESOS FEDERALES LES CORRESPONDAN</t>
  </si>
  <si>
    <t xml:space="preserve">Crédito en Cuenta Corriente, Irrevocable, con Deuda Solidaria </t>
  </si>
  <si>
    <r>
      <t>Para el ejercicio fiscal 2017 se establece una asignación presupuestaria para el pago de la deuda pública contratada con la banca privada y/o de desarrollo por la cantidad de</t>
    </r>
    <r>
      <rPr>
        <u/>
        <sz val="10"/>
        <color rgb="FF595959"/>
        <rFont val="Arial"/>
        <family val="2"/>
      </rPr>
      <t xml:space="preserve"> $ 0.00 </t>
    </r>
    <r>
      <rPr>
        <sz val="10"/>
        <color rgb="FF595959"/>
        <rFont val="Arial"/>
        <family val="2"/>
      </rPr>
      <t xml:space="preserve"> la cual será ejercida de la siguiente forma:</t>
    </r>
  </si>
  <si>
    <t>NO EXISTE DEUDA</t>
  </si>
  <si>
    <t>2.2.3/1</t>
  </si>
  <si>
    <t>Área - PROYECTO</t>
  </si>
  <si>
    <t>E0001  PROGRAMA GENERAL DE OBRA</t>
  </si>
  <si>
    <t>E0002    TRATAMIENTO Y SANEAMIENTO DE LAS AGUAS RESIDUALES QUE SE GENERAN EN LA CIUDAD DE CELAYA, GTO.</t>
  </si>
  <si>
    <t>E0003    REGULARIZACIÓN AL PADRÓN DE USUARIOS NO DOMÉSTICOS Y MONITOREO DE CALIDAD DEL AGUA EN COLECTORES Y EMISORES</t>
  </si>
  <si>
    <t>E0004    MUESTREOS Y ANÁLISIS PARA EL CONTROL DE LA CALIDAD DEL AGUA POTABLE</t>
  </si>
  <si>
    <t>E0005    DETECCIÓN Y REPARACIÓN DE FUGAS NO VISIBLES</t>
  </si>
  <si>
    <t>E0006    INCORPORACIÓN DE DESARROLLOS COMERCIALES, HABITACIONALES Y/O INDUSTRIALES</t>
  </si>
  <si>
    <t>E0007    MANTENIMIENTO A REDES DE AGUA POTABLE</t>
  </si>
  <si>
    <t>E0008    MANTENIMIENTO A REDES DE DRENAJE</t>
  </si>
  <si>
    <t>E0009    RECAUDACIÓN Y ATENCIÓN AL USUARIO</t>
  </si>
  <si>
    <t>E0010    RECUPERACIÓN DE CARTERA VENCIDA</t>
  </si>
  <si>
    <t>E0011    DEVOLUCION DE IVA</t>
  </si>
  <si>
    <t>E0012    CAPACITACIÓN</t>
  </si>
  <si>
    <t>E0013    CAMPAÑAS Y PROMOCIÓN DEL CUIDADO DEL AGUA</t>
  </si>
  <si>
    <t>E0014    SERVICIO DE ENERGÍA ELÉCTRICA</t>
  </si>
  <si>
    <t>E0015    DERECHOS DE AGUA</t>
  </si>
  <si>
    <t>E0016    DEUDA PÚBLICA</t>
  </si>
  <si>
    <t>E0017    CONTROL ADMINISTRATIVO</t>
  </si>
  <si>
    <t>Total percepción mensual neta más aguinaldo y prima vacacional, Despensa Navideña, premio por puntualidad anual</t>
  </si>
  <si>
    <t>Bono de Comp.Variable</t>
  </si>
  <si>
    <t>PREMIO PUNT. MENSUAL</t>
  </si>
  <si>
    <t>Complem. Salario</t>
  </si>
  <si>
    <t>Fondo de Ahorro</t>
  </si>
  <si>
    <t>Canasta Basica</t>
  </si>
  <si>
    <t>COORDINADOR TEC. DE CTROL.DE ESTIMACIONES</t>
  </si>
  <si>
    <t>clausula 60 fdo. Pmo personal sind.</t>
  </si>
  <si>
    <t>Presupuesto aprobado para el año 2019</t>
  </si>
  <si>
    <t>TOTAL PRESUPUESTO 2019</t>
  </si>
  <si>
    <t>3.1.1.2.1700/E-33/1213</t>
  </si>
  <si>
    <t>3.1.1.2.1701/E-34/1522</t>
  </si>
  <si>
    <t>3.1.1.2.1701/E-34/1541</t>
  </si>
  <si>
    <t>3.1.1.2.0200/E-20/2111</t>
  </si>
  <si>
    <t>3.1.1.2.0300/E-21/2111</t>
  </si>
  <si>
    <t>3.1.1.2.0500/E-23/2111</t>
  </si>
  <si>
    <t>3.1.1.2.0600/E-24/2111</t>
  </si>
  <si>
    <t>3.1.1.2.0700/E-25/2111</t>
  </si>
  <si>
    <t>3.1.1.2.0702/E-27/2111</t>
  </si>
  <si>
    <t>3.1.1.2.0800/E-30/2111</t>
  </si>
  <si>
    <t>3.1.1.2.0901/E-31/2111</t>
  </si>
  <si>
    <t>3.1.1.2.1001/E-32/2111</t>
  </si>
  <si>
    <t>3.1.1.2.1700/E-33/2111</t>
  </si>
  <si>
    <t>3.1.1.2.1701/E-34/2111</t>
  </si>
  <si>
    <t>3.1.1.2.3000/E-35/2111</t>
  </si>
  <si>
    <t>3.1.1.2.3100/E-36/2111</t>
  </si>
  <si>
    <t>3.1.1.2.3300/E-37/2111</t>
  </si>
  <si>
    <t>3.1.1.2.3302/E-38/2111</t>
  </si>
  <si>
    <t>3.1.1.2.3600/E-41/2111</t>
  </si>
  <si>
    <t>3.1.1.2.4100/E-42/2111</t>
  </si>
  <si>
    <t>3.1.1.2.4104/E-46/2111</t>
  </si>
  <si>
    <t>3.1.1.2.5000/E-47/2111</t>
  </si>
  <si>
    <t>3.1.1.2.5200/E-48/2111</t>
  </si>
  <si>
    <t>3.1.1.2.0200/E-20/2112</t>
  </si>
  <si>
    <t>3.1.1.2.0600/E-24/2112</t>
  </si>
  <si>
    <t>3.1.1.2.0702/E-27/2112</t>
  </si>
  <si>
    <t>3.1.1.2.0703/E-10/2112</t>
  </si>
  <si>
    <t>3.1.1.2.0800/E-30/2112</t>
  </si>
  <si>
    <t>3.1.1.2.0901/E-31/2112</t>
  </si>
  <si>
    <t>3.1.1.2.1001/E-32/2112</t>
  </si>
  <si>
    <t>3.1.1.2.1700/E-33/2112</t>
  </si>
  <si>
    <t>3.1.1.2.1701/E-34/2112</t>
  </si>
  <si>
    <t>3.1.1.2.3100/E-36/2112</t>
  </si>
  <si>
    <t>3.1.1.2.3300/E-37/2112</t>
  </si>
  <si>
    <t>3.1.1.2.3600/E-41/2112</t>
  </si>
  <si>
    <t>3.1.1.2.4104/E-46/2112</t>
  </si>
  <si>
    <t>3.1.1.2.0200/E-20/2121</t>
  </si>
  <si>
    <t>3.1.1.2.0300/E-21/2121</t>
  </si>
  <si>
    <t>3.1.1.2.0600/E-24/2121</t>
  </si>
  <si>
    <t>3.1.1.2.0700/E-25/2121</t>
  </si>
  <si>
    <t>3.1.1.2.0800/E-30/2121</t>
  </si>
  <si>
    <t>3.1.1.2.0901/E-31/2121</t>
  </si>
  <si>
    <t>3.1.1.2.1001/E-32/2121</t>
  </si>
  <si>
    <t>3.1.1.2.3500/E-6/2121</t>
  </si>
  <si>
    <t>3.1.1.2.4104/E-46/2121</t>
  </si>
  <si>
    <t>3.1.1.2.1001/E-32/2141</t>
  </si>
  <si>
    <t>3.1.1.2.0500/E-23/2151</t>
  </si>
  <si>
    <t>3.1.1.2.0600/E-24/2151</t>
  </si>
  <si>
    <t>3.1.1.2.0700/E-25/2151</t>
  </si>
  <si>
    <t>3.1.1.2.0702/E-27/2151</t>
  </si>
  <si>
    <t>3.1.1.2.0703/E-10/2151</t>
  </si>
  <si>
    <t>3.1.1.2.0800/E-30/2151</t>
  </si>
  <si>
    <t>3.1.1.2.0901/E-31/2151</t>
  </si>
  <si>
    <t>3.1.1.2.1001/E-32/2151</t>
  </si>
  <si>
    <t>3.1.1.2.1700/E-33/2151</t>
  </si>
  <si>
    <t>3.1.1.2.1701/E-34/2151</t>
  </si>
  <si>
    <t>3.1.1.2.3100/E-36/2151</t>
  </si>
  <si>
    <t>3.1.1.2.3600/E-41/2151</t>
  </si>
  <si>
    <t>3.1.1.2.4104/E-46/2151</t>
  </si>
  <si>
    <t>3.1.1.2.5000/E-47/2151</t>
  </si>
  <si>
    <t>3.1.1.2.5200/E-48/2151</t>
  </si>
  <si>
    <t>3.1.1.2.0901/E-31/2161</t>
  </si>
  <si>
    <t>3.1.1.2.1001/E-32/2161</t>
  </si>
  <si>
    <t>3.1.1.2.1701/E-34/2161</t>
  </si>
  <si>
    <t>3.1.1.2.4101/E-3/2161</t>
  </si>
  <si>
    <t>3.1.1.2.4104/E-46/2161</t>
  </si>
  <si>
    <t>3.1.1.2.5201/E-49/2161</t>
  </si>
  <si>
    <t>3.1.1.2.5202/E-50/2161</t>
  </si>
  <si>
    <t>3.1.1.2.0800/E-30/2171</t>
  </si>
  <si>
    <t>3.1.1.2.4104/E-46/2171</t>
  </si>
  <si>
    <t>3.1.1.2.0200/E-20/2212</t>
  </si>
  <si>
    <t>3.1.1.2.0901/E-31/2212</t>
  </si>
  <si>
    <t>3.1.1.2.1700/E-33/2212</t>
  </si>
  <si>
    <t>3.1.1.2.1701/E-34/2212</t>
  </si>
  <si>
    <t>3.1.1.2.5203/E-51/2411</t>
  </si>
  <si>
    <t>3.1.1.2.5203/E-51/2421</t>
  </si>
  <si>
    <t>3.1.1.2.5201/E-49/2441</t>
  </si>
  <si>
    <t>3.1.1.2.0901/E-31/2461</t>
  </si>
  <si>
    <t>3.1.1.2.1001/E-32/2461</t>
  </si>
  <si>
    <t>3.1.1.2.4104/E-46/2461</t>
  </si>
  <si>
    <t>3.1.1.2.5201/E-49/2461</t>
  </si>
  <si>
    <t>3.1.1.2.5202/E-50/2461</t>
  </si>
  <si>
    <t>3.1.1.2.5203/E-51/2461</t>
  </si>
  <si>
    <t>3.1.1.2.5204/E-52/2461</t>
  </si>
  <si>
    <t>3.1.1.2.0702/E-27/2471</t>
  </si>
  <si>
    <t>3.1.1.2.0901/E-31/2471</t>
  </si>
  <si>
    <t>3.1.1.2.1001/E-32/2471</t>
  </si>
  <si>
    <t>3.1.1.2.3302/E-38/2471</t>
  </si>
  <si>
    <t>3.1.1.2.5201/E-49/2471</t>
  </si>
  <si>
    <t>3.1.1.2.5202/E-50/2471</t>
  </si>
  <si>
    <t>3.1.1.2.5203/E-51/2471</t>
  </si>
  <si>
    <t>3.1.1.2.5204/E-52/2471</t>
  </si>
  <si>
    <t>3.1.1.2.0702/E-27/2491</t>
  </si>
  <si>
    <t>3.1.1.2.0901/E-31/2491</t>
  </si>
  <si>
    <t>3.1.1.2.1001/E-32/2491</t>
  </si>
  <si>
    <t>3.1.1.2.3302/E-38/2491</t>
  </si>
  <si>
    <t>3.1.1.2.4104/E-46/2491</t>
  </si>
  <si>
    <t>3.1.1.2.5202/E-50/2491</t>
  </si>
  <si>
    <t>3.1.1.2.5203/E-51/2491</t>
  </si>
  <si>
    <t>3.1.1.2.1001/E-32/2511</t>
  </si>
  <si>
    <t>3.1.1.2.4104/E-46/2511</t>
  </si>
  <si>
    <t>3.1.1.2.5203/E-51/2511</t>
  </si>
  <si>
    <t>3.1.1.2.5203/E-51/2522</t>
  </si>
  <si>
    <t>3.1.1.2.1701/E-34/2531</t>
  </si>
  <si>
    <t>3.1.1.2.1701/E-34/2541</t>
  </si>
  <si>
    <t>3.1.1.2.4104/E-46/2541</t>
  </si>
  <si>
    <t>3.1.1.2.0702/E-27/2551</t>
  </si>
  <si>
    <t>3.1.1.2.4104/E-46/2551</t>
  </si>
  <si>
    <t>3.1.1.2.0702/E-27/2561</t>
  </si>
  <si>
    <t>3.1.1.2.5202/E-50/2561</t>
  </si>
  <si>
    <t>3.1.1.2.5203/E-51/2561</t>
  </si>
  <si>
    <t>3.1.1.2.0901/E-31/2612</t>
  </si>
  <si>
    <t>3.1.1.2.0901/E-31/2613</t>
  </si>
  <si>
    <t>3.1.1.2.4104/E-46/2613</t>
  </si>
  <si>
    <t>3.1.1.2.5201/E-49/2613</t>
  </si>
  <si>
    <t>3.1.1.2.5202/E-50/2613</t>
  </si>
  <si>
    <t>3.1.1.2.5203/E-51/2613</t>
  </si>
  <si>
    <t>3.1.1.2.1700/E-33/2711</t>
  </si>
  <si>
    <t>3.1.1.2.1701/E-34/2711</t>
  </si>
  <si>
    <t>3.1.1.2.1701/E-34/2721</t>
  </si>
  <si>
    <t>3.1.1.2.4104/E-46/2721</t>
  </si>
  <si>
    <t>3.1.1.2.0702/E-27/2911</t>
  </si>
  <si>
    <t>3.1.1.2.0703/E-10/2911</t>
  </si>
  <si>
    <t>3.1.1.2.0901/E-31/2911</t>
  </si>
  <si>
    <t>3.1.1.2.1001/E-32/2911</t>
  </si>
  <si>
    <t>3.1.1.2.1701/E-34/2911</t>
  </si>
  <si>
    <t>3.1.1.2.3302/E-38/2911</t>
  </si>
  <si>
    <t>3.1.1.2.4104/E-46/2911</t>
  </si>
  <si>
    <t>3.1.1.2.5201/E-49/2911</t>
  </si>
  <si>
    <t>3.1.1.2.5202/E-50/2911</t>
  </si>
  <si>
    <t>3.1.1.2.5203/E-51/2911</t>
  </si>
  <si>
    <t>3.1.1.2.5204/E-52/2911</t>
  </si>
  <si>
    <t>3.1.1.2.0901/E-31/2921</t>
  </si>
  <si>
    <t>3.1.1.2.5203/E-51/2921</t>
  </si>
  <si>
    <t>3.1.1.2.0800/E-30/2941</t>
  </si>
  <si>
    <t>3.1.1.2.1001/E-32/2941</t>
  </si>
  <si>
    <t>3.1.1.2.5204/E-52/2941</t>
  </si>
  <si>
    <t>3.1.1.2.0901/E-31/2961</t>
  </si>
  <si>
    <t>3.1.1.2.5201/E-49/2981</t>
  </si>
  <si>
    <t>3.1.1.2.5202/E-50/2981</t>
  </si>
  <si>
    <t>3.1.1.2.5203/E-51/2981</t>
  </si>
  <si>
    <t>3.1.1.2.5204/E-52/2981</t>
  </si>
  <si>
    <t>3.1.1.2.0704/E-10/3141</t>
  </si>
  <si>
    <t>3.1.1.2.0800/E-30/3141</t>
  </si>
  <si>
    <t>3.1.1.2.1001/E-32/3141</t>
  </si>
  <si>
    <t>3.1.1.2.5204/E-52/3141</t>
  </si>
  <si>
    <t>3.1.1.2.0901/E-31/3151</t>
  </si>
  <si>
    <t>3.1.1.2.0901/E-31/3161</t>
  </si>
  <si>
    <t>3.1.1.2.1001/E-32/3161</t>
  </si>
  <si>
    <t>3.1.1.2.0704/E-10/3171</t>
  </si>
  <si>
    <t>3.1.1.2.0800/E-30/3171</t>
  </si>
  <si>
    <t>3.1.1.2.0901/E-31/3211</t>
  </si>
  <si>
    <t>3.1.1.2.0901/E-31/3221</t>
  </si>
  <si>
    <t>3.1.1.2.1700/E-33/3221</t>
  </si>
  <si>
    <t>3.1.1.2.1701/E-34/3221</t>
  </si>
  <si>
    <t>3.1.1.2.0200/E-20/3251</t>
  </si>
  <si>
    <t>3.1.1.2.0901/E-31/3261</t>
  </si>
  <si>
    <t>3.1.1.2.5202/E-50/3261</t>
  </si>
  <si>
    <t>3.1.1.2.5203/E-51/3261</t>
  </si>
  <si>
    <t>3.1.1.2.1001/E-32/3271</t>
  </si>
  <si>
    <t>3.1.1.2.0500/E-23/3311</t>
  </si>
  <si>
    <t>3.1.1.2.0600/E-24/3311</t>
  </si>
  <si>
    <t>3.1.1.2.3300/E-37/3311</t>
  </si>
  <si>
    <t>3.1.1.2.0500/E-23/3331</t>
  </si>
  <si>
    <t>3.1.1.2.0800/E-30/3331</t>
  </si>
  <si>
    <t>3.1.1.2.3300/E-37/3352</t>
  </si>
  <si>
    <t>3.1.1.2.3600/E-41/3352</t>
  </si>
  <si>
    <t>3.1.1.2.0800/E-30/3361</t>
  </si>
  <si>
    <t>3.1.1.2.0901/E-31/3361</t>
  </si>
  <si>
    <t>3.1.1.2.3300/E-37/3361</t>
  </si>
  <si>
    <t>3.1.1.2.0901/E-31/3381</t>
  </si>
  <si>
    <t>3.1.1.2.1701/E-34/3381</t>
  </si>
  <si>
    <t>3.1.1.2.0901/E-31/3391</t>
  </si>
  <si>
    <t>3.1.1.2.1701/E-34/3391</t>
  </si>
  <si>
    <t>3.1.1.2.3300/E-37/3391</t>
  </si>
  <si>
    <t>3.1.1.2.4104/E-46/3391</t>
  </si>
  <si>
    <t>3.1.1.2.0800/E-30/3411</t>
  </si>
  <si>
    <t>3.1.1.2.0901/E-31/3441</t>
  </si>
  <si>
    <t>3.1.1.2.0901/E-31/3451</t>
  </si>
  <si>
    <t>3.1.1.2.3100/E-36/3451</t>
  </si>
  <si>
    <t>3.1.1.2.0200/E-20/3471</t>
  </si>
  <si>
    <t>3.1.1.2.0600/E-24/3471</t>
  </si>
  <si>
    <t>3.1.1.2.0700/E-25/3471</t>
  </si>
  <si>
    <t>3.1.1.2.0702/E-27/3471</t>
  </si>
  <si>
    <t>3.1.1.2.0800/E-30/3471</t>
  </si>
  <si>
    <t>3.1.1.2.0901/E-31/3471</t>
  </si>
  <si>
    <t>3.1.1.2.3300/E-37/3471</t>
  </si>
  <si>
    <t>3.1.1.2.4100/E-42/3471</t>
  </si>
  <si>
    <t>3.1.1.2.4104/E-46/3471</t>
  </si>
  <si>
    <t>3.1.1.2.5202/E-50/3471</t>
  </si>
  <si>
    <t>3.1.1.2.0800/E-30/3491</t>
  </si>
  <si>
    <t>3.1.1.2.0701/E-9/3511</t>
  </si>
  <si>
    <t>3.1.1.2.0901/E-31/3511</t>
  </si>
  <si>
    <t>3.1.1.2.0901/E-31/3521</t>
  </si>
  <si>
    <t>3.1.1.2.4104/E-46/3541</t>
  </si>
  <si>
    <t>3.1.1.2.0901/E-31/3551</t>
  </si>
  <si>
    <t>3.1.1.2.0901/E-31/3571</t>
  </si>
  <si>
    <t>3.1.1.2.3302/E-38/3571</t>
  </si>
  <si>
    <t>3.1.1.2.5202/E-50/3571</t>
  </si>
  <si>
    <t>3.1.1.2.0901/E-31/3581</t>
  </si>
  <si>
    <t>3.1.1.2.1701/E-34/3581</t>
  </si>
  <si>
    <t>3.1.1.2.4104/E-46/3581</t>
  </si>
  <si>
    <t>3.1.1.2.0901/E-31/3591</t>
  </si>
  <si>
    <t>3.1.1.2.5203/E-51/3591</t>
  </si>
  <si>
    <t>3.1.1.2.0300/E-21/3721</t>
  </si>
  <si>
    <t>3.1.1.2.0800/E-30/3721</t>
  </si>
  <si>
    <t>3.1.1.2.4102/E-4/3721</t>
  </si>
  <si>
    <t>3.1.1.2.4104/E-46/3721</t>
  </si>
  <si>
    <t>3.1.1.2.0200/E-20/3751</t>
  </si>
  <si>
    <t>3.1.1.2.0300/E-21/3751</t>
  </si>
  <si>
    <t>3.1.1.2.0500/E-23/3751</t>
  </si>
  <si>
    <t>3.1.1.2.0600/E-24/3751</t>
  </si>
  <si>
    <t>3.1.1.2.0700/E-25/3751</t>
  </si>
  <si>
    <t>3.1.1.2.0702/E-27/3751</t>
  </si>
  <si>
    <t>3.1.1.2.0800/E-30/3751</t>
  </si>
  <si>
    <t>3.1.1.2.0901/E-31/3751</t>
  </si>
  <si>
    <t>3.1.1.2.1001/E-32/3751</t>
  </si>
  <si>
    <t>3.1.1.2.1700/E-33/3751</t>
  </si>
  <si>
    <t>3.1.1.2.1701/E-34/3751</t>
  </si>
  <si>
    <t>3.1.1.2.3000/E-35/3751</t>
  </si>
  <si>
    <t>3.1.1.2.3300/E-37/3751</t>
  </si>
  <si>
    <t>3.1.1.2.3302/E-38/3751</t>
  </si>
  <si>
    <t>3.1.1.2.3600/E-41/3751</t>
  </si>
  <si>
    <t>3.1.1.2.4100/E-42/3751</t>
  </si>
  <si>
    <t>3.1.1.2.4104/E-46/3751</t>
  </si>
  <si>
    <t>3.1.1.2.5000/E-47/3751</t>
  </si>
  <si>
    <t>3.1.1.2.5201/E-49/3751</t>
  </si>
  <si>
    <t>3.1.1.2.0200/E-20/3791</t>
  </si>
  <si>
    <t>3.1.1.2.0300/E-21/3791</t>
  </si>
  <si>
    <t>3.1.1.2.0500/E-23/3791</t>
  </si>
  <si>
    <t>3.1.1.2.0600/E-24/3791</t>
  </si>
  <si>
    <t>3.1.1.2.0700/E-25/3791</t>
  </si>
  <si>
    <t>3.1.1.2.0701/E-9/3791</t>
  </si>
  <si>
    <t>3.1.1.2.0800/E-30/3791</t>
  </si>
  <si>
    <t>3.1.1.2.0901/E-31/3791</t>
  </si>
  <si>
    <t>3.1.1.2.1001/E-32/3791</t>
  </si>
  <si>
    <t>3.1.1.2.1700/E-33/3791</t>
  </si>
  <si>
    <t>3.1.1.2.1701/E-34/3791</t>
  </si>
  <si>
    <t>3.1.1.2.3300/E-37/3791</t>
  </si>
  <si>
    <t>3.1.1.2.3600/E-41/3791</t>
  </si>
  <si>
    <t>3.1.1.2.5200/E-48/3791</t>
  </si>
  <si>
    <t>3.1.1.2.0401/E-13/3811</t>
  </si>
  <si>
    <t>3.1.1.2.1700/E-33/3821</t>
  </si>
  <si>
    <t>3.1.1.2.0200/E-20/3831</t>
  </si>
  <si>
    <t>3.1.1.2.3300/E-37/3831</t>
  </si>
  <si>
    <t>3.1.1.2.0200/E-20/3852</t>
  </si>
  <si>
    <t>3.1.1.2.0600/E-24/3921</t>
  </si>
  <si>
    <t>3.1.1.2.0703/E-10/3921</t>
  </si>
  <si>
    <t>3.1.1.2.0901/E-31/3921</t>
  </si>
  <si>
    <t>3.1.1.2.3100/E-36/3921</t>
  </si>
  <si>
    <t>3.1.1.2.3600/E-41/3921</t>
  </si>
  <si>
    <t>3.1.1.2.4100/E-42/3921</t>
  </si>
  <si>
    <t>3.1.1.2.5200/E-48/3921</t>
  </si>
  <si>
    <t>3.1.1.2.5201/E-49/3921</t>
  </si>
  <si>
    <t>3.1.1.2.3100/E-36/3961</t>
  </si>
  <si>
    <t>3.1.1.2.0800/E-30/3981</t>
  </si>
  <si>
    <t>3.1.1.2.0300/E-21/5111</t>
  </si>
  <si>
    <t>3.1.1.2.0500/E-23/5111</t>
  </si>
  <si>
    <t>3.1.1.2.0600/E-24/5111</t>
  </si>
  <si>
    <t>3.1.1.2.0800/E-30/5111</t>
  </si>
  <si>
    <t>3.1.1.2.1700/E-33/5111</t>
  </si>
  <si>
    <t>3.1.1.2.3100/E-36/5111</t>
  </si>
  <si>
    <t>3.1.1.2.3302/E-38/5111</t>
  </si>
  <si>
    <t>3.1.1.2.3600/E-41/5111</t>
  </si>
  <si>
    <t>3.1.1.2.4100/E-42/5111</t>
  </si>
  <si>
    <t>3.1.1.2.4104/E-46/5111</t>
  </si>
  <si>
    <t>3.1.1.2.1001/E-32/5151</t>
  </si>
  <si>
    <t>3.1.1.2.0701/E-9/5191</t>
  </si>
  <si>
    <t>3.1.1.2.0701/E-9/5231</t>
  </si>
  <si>
    <t>3.1.1.2.0702/E-27/5231</t>
  </si>
  <si>
    <t>3.1.1.2.0704/E-10/5231</t>
  </si>
  <si>
    <t>3.1.1.2.1001/E-32/5231</t>
  </si>
  <si>
    <t>3.1.1.2.5202/E-50/5231</t>
  </si>
  <si>
    <t>3.1.1.2.5301/E-8/5231</t>
  </si>
  <si>
    <t>3.1.1.2.4104/E-46/5322</t>
  </si>
  <si>
    <t>3.1.1.2.0702/E-27/5411</t>
  </si>
  <si>
    <t>3.1.1.2.0704/E-10/5411</t>
  </si>
  <si>
    <t>3.1.1.2.3302/E-38/5411</t>
  </si>
  <si>
    <t>3.1.1.2.3306/E-5/5411</t>
  </si>
  <si>
    <t>3.1.1.2.5203/E-51/5411</t>
  </si>
  <si>
    <t>3.1.1.2.5402/E-7/5411</t>
  </si>
  <si>
    <t>3.1.1.2.3302/E-38/5421</t>
  </si>
  <si>
    <t>3.1.1.2.3306/E-5/5421</t>
  </si>
  <si>
    <t>3.1.1.2.5203/E-51/5421</t>
  </si>
  <si>
    <t>3.1.1.2.0702/E-27/5491</t>
  </si>
  <si>
    <t>3.1.1.2.5203/E-51/5491</t>
  </si>
  <si>
    <t>3.1.1.2.5204/E-52/5491</t>
  </si>
  <si>
    <t>3.1.1.2.4103/E-2/5621</t>
  </si>
  <si>
    <t>3.1.1.2.5201/E-49/5621</t>
  </si>
  <si>
    <t>3.1.1.2.5202/E-50/5621</t>
  </si>
  <si>
    <t>3.1.1.2.5203/E-51/5621</t>
  </si>
  <si>
    <t>3.1.1.2.5204/E-52/5621</t>
  </si>
  <si>
    <t>3.1.1.2.5301/E-8/5631</t>
  </si>
  <si>
    <t>3.1.1.2.0600/E-24/5641</t>
  </si>
  <si>
    <t>3.1.1.2.1001/E-32/5641</t>
  </si>
  <si>
    <t>3.1.1.2.3600/E-41/5651</t>
  </si>
  <si>
    <t>3.1.1.2.5202/E-50/5651</t>
  </si>
  <si>
    <t>3.1.1.2.5203/E-51/5651</t>
  </si>
  <si>
    <t>3.1.1.2.5204/E-52/5651</t>
  </si>
  <si>
    <t>3.1.1.2.5301/E-8/5651</t>
  </si>
  <si>
    <t>3.1.1.2.5201/E-49/5663</t>
  </si>
  <si>
    <t>3.1.1.2.5202/E-50/5663</t>
  </si>
  <si>
    <t>3.1.1.2.5204/E-52/5663</t>
  </si>
  <si>
    <t>3.1.1.2.3302/E-38/5671</t>
  </si>
  <si>
    <t>3.1.1.2.3306/E-5/5671</t>
  </si>
  <si>
    <t>3.1.1.2.4102/E-4/5671</t>
  </si>
  <si>
    <t>3.1.1.2.5201/E-49/5671</t>
  </si>
  <si>
    <t>3.1.1.2.5202/E-50/5671</t>
  </si>
  <si>
    <t>3.1.1.2.5203/E-51/5671</t>
  </si>
  <si>
    <t>3.1.1.2.5204/E-52/5671</t>
  </si>
  <si>
    <t>3.1.1.2.5203/E-51/5691</t>
  </si>
  <si>
    <t>3.1.1.2.1001/E-32/5911</t>
  </si>
  <si>
    <t>3.1.1.2.2000/E-1/6121</t>
  </si>
  <si>
    <t>Prestaciones Contractuales</t>
  </si>
  <si>
    <t>Materiales y útiles de tecnologías de la información y comunicaciones</t>
  </si>
  <si>
    <t>Prendas de seguridad</t>
  </si>
  <si>
    <t>Servicio de Internet, redes y procesmiento de informacion</t>
  </si>
  <si>
    <t>Arrendamiento de equipo de Transporte</t>
  </si>
  <si>
    <t>Arrendamientos de activos intangibles</t>
  </si>
  <si>
    <t>Servicios profesionales, cientificos y tecnicos integrales</t>
  </si>
  <si>
    <t>Conservación y mantenimiento de inmuebles</t>
  </si>
  <si>
    <t>Instalación. Reparación y mantto de maq, y otros eq y hta.</t>
  </si>
  <si>
    <t>Reparación y mantenimiento de equipo de bombeo</t>
  </si>
  <si>
    <t>Gastos de Ceremonial</t>
  </si>
  <si>
    <t>Gastos de Orden Social y Cultural</t>
  </si>
  <si>
    <t>Gastos de Representacion</t>
  </si>
  <si>
    <t>Equipo de comunicación y telecomunicacion</t>
  </si>
  <si>
    <t>E0020    DIRECCION GENERAL</t>
  </si>
  <si>
    <t>E0021    CONTRALORIA INTERNA</t>
  </si>
  <si>
    <t>E0022    COMUNICACIÓN SOCIAL</t>
  </si>
  <si>
    <t>E0023    DIRECCION ADMINISTRATIVA</t>
  </si>
  <si>
    <t>E0024    DIRECCION JURIDICA</t>
  </si>
  <si>
    <t>E0025    DIRECCION COMERCIAL</t>
  </si>
  <si>
    <t>E0026    GERENCIA DE ATENCION AL USUARIO</t>
  </si>
  <si>
    <t>E0027    GERENCIA DE MEDICION Y CATASTRO</t>
  </si>
  <si>
    <t>E0028    COBRANZA Y GESTION</t>
  </si>
  <si>
    <t>E0029    CORTES Y RECONEXIONES</t>
  </si>
  <si>
    <t>E0030    DIRECCION DE FINANZAS</t>
  </si>
  <si>
    <t>E0031    GERENCIA DE COMPRAS</t>
  </si>
  <si>
    <t>E0032    GERENCIA DE TECNOLOGIAS DE LA INFORMACION</t>
  </si>
  <si>
    <t>E0033    GERENCIA DE RECURSOS HUMANOS</t>
  </si>
  <si>
    <t>E0034    SEGURIDAD E HIGIENE</t>
  </si>
  <si>
    <t>E0035    DIRECCION TECNICA</t>
  </si>
  <si>
    <t>E0036    GERENCIA DE PROYECTOS ESTRATEGICOS</t>
  </si>
  <si>
    <t>E0037    GERENCIA DE PLANEACION Y PROYECTOS</t>
  </si>
  <si>
    <t>E0038    INGENIERIA Y PROYECTOS</t>
  </si>
  <si>
    <t>E0039    EFICIENCIA FISICA ADMVO</t>
  </si>
  <si>
    <t>E0040    GERENCIA DE FRACCIONAMIENTOS ADMVO</t>
  </si>
  <si>
    <t>E0041    DIRECCION DE SUPERVICION DE OBRA</t>
  </si>
  <si>
    <t>E0042    DIRECCION DE SANEAMIENTO</t>
  </si>
  <si>
    <t>E0043    CONTROL DE DESCARGAS ADMVO</t>
  </si>
  <si>
    <t>E0044    CALIDAD DEL AGUA ADMVO</t>
  </si>
  <si>
    <t>E0045    GESTION Y SUPERVISION DE PTAR</t>
  </si>
  <si>
    <t>E0046    LABORATORIO</t>
  </si>
  <si>
    <t>E0047    DIRECCION DE OPERACIÓN Y MANTENIMIENTO</t>
  </si>
  <si>
    <t>E0048    GERENCIA DE OPERACIÓN Y MANTENIMIENTO</t>
  </si>
  <si>
    <t>E0049    EFICIENCIA Y AHORRO DE ENERGIA ELECTRICA</t>
  </si>
  <si>
    <t>E0050    MANTENIMIENTO ELECTROMECANICO</t>
  </si>
  <si>
    <t>E0051    OPERACIÓN Y BOMBEO EN POZOS Y CARCAMOS</t>
  </si>
  <si>
    <t>E0052    TELEMETRIA</t>
  </si>
  <si>
    <t>E0053    GERENCIA DE ALCANTARILLADO Y REDES DE AGUA</t>
  </si>
  <si>
    <t>E0054    MANTENIMIENTO A REDES DE ALCANTARILLADO</t>
  </si>
  <si>
    <t>E0055    MANTENIMIENTO A REDES DE AGUA</t>
  </si>
  <si>
    <t>Automóviles y camiones</t>
  </si>
  <si>
    <r>
      <t>Total deuda y otros pasivos al</t>
    </r>
    <r>
      <rPr>
        <u/>
        <sz val="10"/>
        <color theme="0"/>
        <rFont val="Arial"/>
        <family val="2"/>
      </rPr>
      <t xml:space="preserve"> 31 </t>
    </r>
    <r>
      <rPr>
        <sz val="10"/>
        <color theme="0"/>
        <rFont val="Arial"/>
        <family val="2"/>
      </rPr>
      <t xml:space="preserve">de </t>
    </r>
    <r>
      <rPr>
        <u/>
        <sz val="10"/>
        <color theme="0"/>
        <rFont val="Arial"/>
        <family val="2"/>
      </rPr>
      <t xml:space="preserve"> Octubre </t>
    </r>
    <r>
      <rPr>
        <sz val="10"/>
        <color theme="0"/>
        <rFont val="Arial"/>
        <family val="2"/>
      </rPr>
      <t>de 2018</t>
    </r>
  </si>
  <si>
    <r>
      <t>El Presupuesto de Egresos de la entidad</t>
    </r>
    <r>
      <rPr>
        <b/>
        <u/>
        <sz val="10"/>
        <color rgb="FF595959"/>
        <rFont val="Arial"/>
        <family val="2"/>
      </rPr>
      <t xml:space="preserve"> Junta Municipal de Agua Potable y Alcantarillado de Celaya, Gto.,</t>
    </r>
    <r>
      <rPr>
        <sz val="10"/>
        <color rgb="FF595959"/>
        <rFont val="Arial"/>
        <family val="2"/>
      </rPr>
      <t xml:space="preserve"> se conforma por</t>
    </r>
    <r>
      <rPr>
        <b/>
        <u/>
        <sz val="10"/>
        <color rgb="FF595959"/>
        <rFont val="Arial"/>
        <family val="2"/>
      </rPr>
      <t xml:space="preserve"> $ 479,341,075.00 (Cuatrocientos setenta y nueve millones trescientos cuarenta y un mil setenta y cinco pesos 00/100 M. N) </t>
    </r>
    <r>
      <rPr>
        <sz val="10"/>
        <color rgb="FF595959"/>
        <rFont val="Arial"/>
        <family val="2"/>
      </rPr>
      <t xml:space="preserve"> de gasto propio y</t>
    </r>
    <r>
      <rPr>
        <b/>
        <u/>
        <sz val="10"/>
        <color rgb="FF595959"/>
        <rFont val="Arial"/>
        <family val="2"/>
      </rPr>
      <t xml:space="preserve"> $0.00 </t>
    </r>
    <r>
      <rPr>
        <sz val="10"/>
        <color rgb="FF595959"/>
        <rFont val="Arial"/>
        <family val="2"/>
      </rPr>
      <t xml:space="preserve"> proveniente de gasto federalizado y/o estatal.</t>
    </r>
  </si>
  <si>
    <t>E100  SUELDOS Y PRESTACIONES</t>
  </si>
  <si>
    <t>3.1.1.2.0000/E-100/1131</t>
  </si>
  <si>
    <t>3.1.1.2.0000/E-100/1541</t>
  </si>
  <si>
    <t>3.1.1.2.0000/E-100/1321</t>
  </si>
  <si>
    <t>3.1.1.2.0000/E-100/1323</t>
  </si>
  <si>
    <t>3.1.1.2.0000/E-100/1342</t>
  </si>
  <si>
    <t>3.1.1.2.0000/E-100/1711</t>
  </si>
  <si>
    <t>3.1.1.2.0000/E-100/1331</t>
  </si>
  <si>
    <t>3.1.1.2.0000/E-100/1322</t>
  </si>
  <si>
    <t>3.1.1.2.0000/E-100/1413</t>
  </si>
  <si>
    <t>Sueldos Base</t>
  </si>
  <si>
    <t>Prima Vacacional</t>
  </si>
  <si>
    <t>Prima Dominical</t>
  </si>
  <si>
    <t>Gratificación de fin de año</t>
  </si>
  <si>
    <t>Remuneraciones por horas extraordinarias</t>
  </si>
  <si>
    <t>Compensaciones por servicios eventuales</t>
  </si>
  <si>
    <t xml:space="preserve">Prestaciones establecidas por condiciones generales de trabajo </t>
  </si>
  <si>
    <t>Compensaciones por servicios</t>
  </si>
  <si>
    <t xml:space="preserve">Estímulos por productividad y eficiencia </t>
  </si>
  <si>
    <t>Aprovechamientos no comprendidos en las fracciones de la ley de ingresos causadas en ejercicios fiscales anteriores pendientes de liquidación o pago.</t>
  </si>
  <si>
    <t>Subsidios y subvenciones</t>
  </si>
  <si>
    <t>CHOFER "A"</t>
  </si>
  <si>
    <t>SUPERVISOR DE AGUA TRATADA</t>
  </si>
  <si>
    <t xml:space="preserve">OPERADOR DE PLANTAS </t>
  </si>
  <si>
    <t>OPERADOR DE PLANTAS</t>
  </si>
  <si>
    <r>
      <t>Saldo al</t>
    </r>
    <r>
      <rPr>
        <b/>
        <u/>
        <sz val="9"/>
        <color theme="0"/>
        <rFont val="Arial"/>
        <family val="2"/>
      </rPr>
      <t xml:space="preserve"> 31 </t>
    </r>
    <r>
      <rPr>
        <b/>
        <sz val="9"/>
        <color theme="0"/>
        <rFont val="Arial"/>
        <family val="2"/>
      </rPr>
      <t xml:space="preserve"> de</t>
    </r>
    <r>
      <rPr>
        <b/>
        <u/>
        <sz val="9"/>
        <color theme="0"/>
        <rFont val="Arial"/>
        <family val="2"/>
      </rPr>
      <t xml:space="preserve"> Diciembre </t>
    </r>
    <r>
      <rPr>
        <b/>
        <sz val="9"/>
        <color theme="0"/>
        <rFont val="Arial"/>
        <family val="2"/>
      </rPr>
      <t xml:space="preserve"> de 2018</t>
    </r>
  </si>
  <si>
    <t>Otros derechos</t>
  </si>
  <si>
    <t>Ingresos por Ventas de Bienes y Servicios</t>
  </si>
  <si>
    <t>Ingresos por Venta de Bienes y Prestación de Servicios de los Poderes Legislativo y Judicial, y de los Órganos Autónomos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</si>
</sst>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4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595959"/>
      <name val="Arial"/>
      <family val="2"/>
    </font>
    <font>
      <sz val="9"/>
      <color rgb="FF0070C0"/>
      <name val="Arial"/>
      <family val="2"/>
    </font>
    <font>
      <u/>
      <sz val="11"/>
      <color theme="10"/>
      <name val="Calibri"/>
      <family val="2"/>
      <scheme val="minor"/>
    </font>
    <font>
      <b/>
      <sz val="10"/>
      <color rgb="FF595959"/>
      <name val="Arial"/>
      <family val="2"/>
    </font>
    <font>
      <sz val="9"/>
      <color rgb="FF595959"/>
      <name val="Calibri Light"/>
      <family val="2"/>
    </font>
    <font>
      <b/>
      <vertAlign val="superscript"/>
      <sz val="9"/>
      <color rgb="FF595959"/>
      <name val="Calibri Light"/>
      <family val="2"/>
    </font>
    <font>
      <sz val="10"/>
      <color theme="1"/>
      <name val="Calibri"/>
      <family val="2"/>
      <scheme val="minor"/>
    </font>
    <font>
      <b/>
      <sz val="10"/>
      <color theme="0"/>
      <name val="Arial"/>
      <family val="2"/>
    </font>
    <font>
      <sz val="9"/>
      <color rgb="FF595959"/>
      <name val="Arial"/>
      <family val="2"/>
    </font>
    <font>
      <sz val="10"/>
      <color theme="0"/>
      <name val="Arial"/>
      <family val="2"/>
    </font>
    <font>
      <sz val="9"/>
      <color rgb="FF000000"/>
      <name val="Arial"/>
      <family val="2"/>
    </font>
    <font>
      <sz val="11"/>
      <color rgb="FF000000"/>
      <name val="Calibri"/>
      <family val="2"/>
      <scheme val="minor"/>
    </font>
    <font>
      <sz val="9"/>
      <color rgb="FFFF0000"/>
      <name val="Arial"/>
      <family val="2"/>
    </font>
    <font>
      <i/>
      <sz val="10"/>
      <color rgb="FF595959"/>
      <name val="Arial"/>
      <family val="2"/>
    </font>
    <font>
      <b/>
      <vertAlign val="superscript"/>
      <sz val="9"/>
      <color theme="1"/>
      <name val="Calibri Light"/>
      <family val="2"/>
    </font>
    <font>
      <sz val="12"/>
      <color rgb="FF000000"/>
      <name val="Arial"/>
      <family val="2"/>
    </font>
    <font>
      <b/>
      <sz val="9"/>
      <color rgb="FF595959"/>
      <name val="Arial"/>
      <family val="2"/>
    </font>
    <font>
      <sz val="7"/>
      <color rgb="FF0070C0"/>
      <name val="Arial"/>
      <family val="2"/>
    </font>
    <font>
      <b/>
      <sz val="9"/>
      <color theme="0"/>
      <name val="Arial"/>
      <family val="2"/>
    </font>
    <font>
      <b/>
      <sz val="10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7"/>
      <color theme="0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b/>
      <sz val="9"/>
      <color rgb="FF000000"/>
      <name val="Arial"/>
      <family val="2"/>
    </font>
    <font>
      <b/>
      <sz val="11"/>
      <color rgb="FF000000"/>
      <name val="Calibri"/>
      <family val="2"/>
      <scheme val="minor"/>
    </font>
    <font>
      <b/>
      <sz val="14"/>
      <color theme="4" tint="-0.499984740745262"/>
      <name val="Calibri"/>
      <family val="2"/>
      <scheme val="minor"/>
    </font>
    <font>
      <b/>
      <sz val="10"/>
      <color theme="4" tint="-0.499984740745262"/>
      <name val="Arial"/>
      <family val="2"/>
    </font>
    <font>
      <b/>
      <sz val="12"/>
      <color theme="4" tint="-0.499984740745262"/>
      <name val="Arial"/>
      <family val="2"/>
    </font>
    <font>
      <sz val="8"/>
      <color theme="0"/>
      <name val="Arial"/>
      <family val="2"/>
    </font>
    <font>
      <u/>
      <sz val="11"/>
      <color theme="0"/>
      <name val="Calibri"/>
      <family val="2"/>
      <scheme val="minor"/>
    </font>
    <font>
      <u/>
      <sz val="10"/>
      <color rgb="FF595959"/>
      <name val="Arial"/>
      <family val="2"/>
    </font>
    <font>
      <b/>
      <sz val="20"/>
      <color theme="1"/>
      <name val="Calibri"/>
      <family val="2"/>
      <scheme val="minor"/>
    </font>
    <font>
      <b/>
      <u/>
      <sz val="9"/>
      <color theme="0"/>
      <name val="Arial"/>
      <family val="2"/>
    </font>
    <font>
      <u/>
      <sz val="10"/>
      <color theme="0"/>
      <name val="Arial"/>
      <family val="2"/>
    </font>
    <font>
      <b/>
      <u/>
      <sz val="10"/>
      <color rgb="FF595959"/>
      <name val="Arial"/>
      <family val="2"/>
    </font>
    <font>
      <sz val="10"/>
      <color rgb="FF000000"/>
      <name val="Calibri"/>
      <family val="2"/>
      <scheme val="minor"/>
    </font>
    <font>
      <sz val="8"/>
      <color theme="1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gradientFill degree="135">
        <stop position="0">
          <color theme="4" tint="-0.49803155613879818"/>
        </stop>
        <stop position="0.5">
          <color theme="4"/>
        </stop>
        <stop position="1">
          <color theme="4" tint="-0.49803155613879818"/>
        </stop>
      </gradientFill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4" tint="-0.499984740745262"/>
        <bgColor indexed="64"/>
      </patternFill>
    </fill>
    <fill>
      <gradientFill degree="45">
        <stop position="0">
          <color theme="4" tint="-0.49803155613879818"/>
        </stop>
        <stop position="0.5">
          <color theme="4"/>
        </stop>
        <stop position="1">
          <color theme="4" tint="-0.49803155613879818"/>
        </stop>
      </gradientFill>
    </fill>
    <fill>
      <patternFill patternType="solid">
        <fgColor rgb="FFA6A6A6"/>
        <bgColor indexed="64"/>
      </patternFill>
    </fill>
    <fill>
      <patternFill patternType="solid">
        <fgColor rgb="FFD9D9D9"/>
        <bgColor indexed="64"/>
      </patternFill>
    </fill>
    <fill>
      <gradientFill type="path" top="1" bottom="1">
        <stop position="0">
          <color theme="4" tint="-0.25098422193060094"/>
        </stop>
        <stop position="1">
          <color theme="4" tint="0.40000610370189521"/>
        </stop>
      </gradientFill>
    </fill>
    <fill>
      <gradientFill degree="90">
        <stop position="0">
          <color theme="4" tint="-0.49803155613879818"/>
        </stop>
        <stop position="1">
          <color theme="4"/>
        </stop>
      </gradientFill>
    </fill>
    <fill>
      <gradientFill type="path" top="1" bottom="1">
        <stop position="0">
          <color theme="4" tint="-0.25098422193060094"/>
        </stop>
        <stop position="1">
          <color theme="4"/>
        </stop>
      </gradientFill>
    </fill>
    <fill>
      <gradientFill degree="45">
        <stop position="0">
          <color theme="4" tint="-0.25098422193060094"/>
        </stop>
        <stop position="0.5">
          <color theme="4"/>
        </stop>
        <stop position="1">
          <color theme="4" tint="-0.25098422193060094"/>
        </stop>
      </gradientFill>
    </fill>
    <fill>
      <gradientFill type="path" top="1" bottom="1">
        <stop position="0">
          <color theme="4" tint="-0.49803155613879818"/>
        </stop>
        <stop position="1">
          <color theme="4"/>
        </stop>
      </gradientFill>
    </fill>
    <fill>
      <gradientFill degree="135">
        <stop position="0">
          <color theme="4" tint="-0.25098422193060094"/>
        </stop>
        <stop position="0.5">
          <color theme="4"/>
        </stop>
        <stop position="1">
          <color theme="4" tint="-0.25098422193060094"/>
        </stop>
      </gradientFill>
    </fill>
    <fill>
      <gradientFill degree="270">
        <stop position="0">
          <color theme="8" tint="-0.25098422193060094"/>
        </stop>
        <stop position="1">
          <color theme="8" tint="-0.49803155613879818"/>
        </stop>
      </gradientFill>
    </fill>
    <fill>
      <patternFill patternType="solid">
        <fgColor theme="4" tint="0.79998168889431442"/>
        <bgColor indexed="64"/>
      </patternFill>
    </fill>
    <fill>
      <gradientFill degree="135">
        <stop position="0">
          <color theme="4" tint="0.40000610370189521"/>
        </stop>
        <stop position="0.5">
          <color theme="4" tint="0.80001220740379042"/>
        </stop>
        <stop position="1">
          <color theme="4" tint="0.40000610370189521"/>
        </stop>
      </gradientFill>
    </fill>
    <fill>
      <patternFill patternType="solid">
        <fgColor rgb="FFD9E2F3"/>
        <bgColor indexed="64"/>
      </patternFill>
    </fill>
    <fill>
      <patternFill patternType="solid">
        <fgColor theme="9" tint="0.7999816888943144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5">
    <xf numFmtId="0" fontId="0" fillId="0" borderId="0"/>
    <xf numFmtId="0" fontId="5" fillId="0" borderId="0" applyNumberFormat="0" applyFill="0" applyBorder="0" applyAlignment="0" applyProtection="0"/>
    <xf numFmtId="43" fontId="23" fillId="0" borderId="0" applyFont="0" applyFill="0" applyBorder="0" applyAlignment="0" applyProtection="0"/>
    <xf numFmtId="0" fontId="24" fillId="0" borderId="0"/>
    <xf numFmtId="0" fontId="23" fillId="0" borderId="0"/>
  </cellStyleXfs>
  <cellXfs count="284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3" fillId="0" borderId="1" xfId="0" applyFont="1" applyBorder="1" applyAlignment="1">
      <alignment wrapText="1"/>
    </xf>
    <xf numFmtId="0" fontId="9" fillId="0" borderId="0" xfId="0" applyFont="1" applyAlignment="1">
      <alignment wrapText="1"/>
    </xf>
    <xf numFmtId="0" fontId="3" fillId="4" borderId="1" xfId="0" applyFont="1" applyFill="1" applyBorder="1" applyAlignment="1">
      <alignment wrapText="1"/>
    </xf>
    <xf numFmtId="0" fontId="7" fillId="0" borderId="0" xfId="0" applyFont="1" applyAlignment="1">
      <alignment wrapText="1"/>
    </xf>
    <xf numFmtId="0" fontId="6" fillId="2" borderId="5" xfId="0" applyFont="1" applyFill="1" applyBorder="1" applyAlignment="1">
      <alignment wrapText="1"/>
    </xf>
    <xf numFmtId="0" fontId="3" fillId="0" borderId="5" xfId="0" applyFont="1" applyBorder="1" applyAlignment="1">
      <alignment wrapText="1"/>
    </xf>
    <xf numFmtId="0" fontId="3" fillId="0" borderId="6" xfId="0" applyFont="1" applyBorder="1" applyAlignment="1">
      <alignment wrapText="1"/>
    </xf>
    <xf numFmtId="0" fontId="6" fillId="5" borderId="5" xfId="0" applyFont="1" applyFill="1" applyBorder="1" applyAlignment="1">
      <alignment wrapText="1"/>
    </xf>
    <xf numFmtId="0" fontId="6" fillId="5" borderId="6" xfId="0" applyFont="1" applyFill="1" applyBorder="1" applyAlignment="1">
      <alignment wrapText="1"/>
    </xf>
    <xf numFmtId="0" fontId="3" fillId="0" borderId="3" xfId="0" applyFont="1" applyBorder="1" applyAlignment="1">
      <alignment wrapText="1"/>
    </xf>
    <xf numFmtId="0" fontId="6" fillId="8" borderId="5" xfId="0" applyFont="1" applyFill="1" applyBorder="1" applyAlignment="1">
      <alignment wrapText="1"/>
    </xf>
    <xf numFmtId="0" fontId="6" fillId="8" borderId="6" xfId="0" applyFont="1" applyFill="1" applyBorder="1" applyAlignment="1">
      <alignment wrapText="1"/>
    </xf>
    <xf numFmtId="0" fontId="6" fillId="9" borderId="5" xfId="0" applyFont="1" applyFill="1" applyBorder="1" applyAlignment="1">
      <alignment wrapText="1"/>
    </xf>
    <xf numFmtId="0" fontId="3" fillId="9" borderId="6" xfId="0" applyFont="1" applyFill="1" applyBorder="1" applyAlignment="1">
      <alignment wrapText="1"/>
    </xf>
    <xf numFmtId="0" fontId="3" fillId="2" borderId="6" xfId="0" applyFont="1" applyFill="1" applyBorder="1" applyAlignment="1">
      <alignment wrapText="1"/>
    </xf>
    <xf numFmtId="0" fontId="6" fillId="0" borderId="5" xfId="0" applyFont="1" applyBorder="1" applyAlignment="1">
      <alignment wrapText="1"/>
    </xf>
    <xf numFmtId="0" fontId="4" fillId="2" borderId="6" xfId="0" applyFont="1" applyFill="1" applyBorder="1" applyAlignment="1">
      <alignment wrapText="1"/>
    </xf>
    <xf numFmtId="0" fontId="4" fillId="0" borderId="6" xfId="0" applyFont="1" applyBorder="1" applyAlignment="1">
      <alignment wrapText="1"/>
    </xf>
    <xf numFmtId="0" fontId="4" fillId="0" borderId="10" xfId="0" applyFont="1" applyBorder="1" applyAlignment="1">
      <alignment wrapText="1"/>
    </xf>
    <xf numFmtId="0" fontId="0" fillId="0" borderId="9" xfId="0" applyBorder="1" applyAlignment="1">
      <alignment wrapText="1"/>
    </xf>
    <xf numFmtId="0" fontId="16" fillId="9" borderId="6" xfId="0" applyFont="1" applyFill="1" applyBorder="1" applyAlignment="1">
      <alignment wrapText="1"/>
    </xf>
    <xf numFmtId="0" fontId="4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0" fontId="0" fillId="0" borderId="5" xfId="0" applyBorder="1" applyAlignment="1">
      <alignment wrapText="1"/>
    </xf>
    <xf numFmtId="0" fontId="3" fillId="0" borderId="12" xfId="0" applyFont="1" applyBorder="1" applyAlignment="1">
      <alignment wrapText="1"/>
    </xf>
    <xf numFmtId="0" fontId="6" fillId="0" borderId="6" xfId="0" applyFont="1" applyBorder="1" applyAlignment="1">
      <alignment wrapText="1"/>
    </xf>
    <xf numFmtId="0" fontId="10" fillId="3" borderId="16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18" fillId="0" borderId="0" xfId="0" applyFont="1" applyAlignment="1">
      <alignment wrapText="1"/>
    </xf>
    <xf numFmtId="0" fontId="12" fillId="11" borderId="1" xfId="0" applyFont="1" applyFill="1" applyBorder="1" applyAlignment="1">
      <alignment wrapText="1"/>
    </xf>
    <xf numFmtId="0" fontId="3" fillId="0" borderId="17" xfId="0" applyFont="1" applyBorder="1" applyAlignment="1">
      <alignment wrapText="1"/>
    </xf>
    <xf numFmtId="0" fontId="10" fillId="3" borderId="17" xfId="0" applyFont="1" applyFill="1" applyBorder="1" applyAlignment="1">
      <alignment wrapText="1"/>
    </xf>
    <xf numFmtId="0" fontId="12" fillId="12" borderId="17" xfId="0" applyFont="1" applyFill="1" applyBorder="1" applyAlignment="1">
      <alignment wrapText="1"/>
    </xf>
    <xf numFmtId="0" fontId="4" fillId="0" borderId="0" xfId="0" applyFont="1" applyAlignment="1">
      <alignment wrapText="1"/>
    </xf>
    <xf numFmtId="0" fontId="0" fillId="4" borderId="1" xfId="0" applyFill="1" applyBorder="1" applyAlignment="1">
      <alignment wrapText="1"/>
    </xf>
    <xf numFmtId="0" fontId="2" fillId="13" borderId="15" xfId="0" applyFont="1" applyFill="1" applyBorder="1" applyAlignment="1">
      <alignment wrapText="1"/>
    </xf>
    <xf numFmtId="0" fontId="2" fillId="13" borderId="0" xfId="0" applyFont="1" applyFill="1" applyAlignment="1">
      <alignment wrapText="1"/>
    </xf>
    <xf numFmtId="0" fontId="6" fillId="14" borderId="1" xfId="0" applyFont="1" applyFill="1" applyBorder="1" applyAlignment="1">
      <alignment wrapText="1"/>
    </xf>
    <xf numFmtId="0" fontId="3" fillId="4" borderId="5" xfId="0" applyFont="1" applyFill="1" applyBorder="1" applyAlignment="1">
      <alignment wrapText="1"/>
    </xf>
    <xf numFmtId="0" fontId="3" fillId="4" borderId="6" xfId="0" applyFont="1" applyFill="1" applyBorder="1" applyAlignment="1">
      <alignment wrapText="1"/>
    </xf>
    <xf numFmtId="0" fontId="6" fillId="4" borderId="5" xfId="0" applyFont="1" applyFill="1" applyBorder="1" applyAlignment="1">
      <alignment wrapText="1"/>
    </xf>
    <xf numFmtId="0" fontId="6" fillId="4" borderId="6" xfId="0" applyFont="1" applyFill="1" applyBorder="1" applyAlignment="1">
      <alignment wrapText="1"/>
    </xf>
    <xf numFmtId="0" fontId="10" fillId="3" borderId="17" xfId="0" applyFont="1" applyFill="1" applyBorder="1" applyAlignment="1">
      <alignment horizontal="center" wrapText="1"/>
    </xf>
    <xf numFmtId="0" fontId="21" fillId="3" borderId="17" xfId="0" applyFont="1" applyFill="1" applyBorder="1" applyAlignment="1">
      <alignment horizontal="center" wrapText="1"/>
    </xf>
    <xf numFmtId="0" fontId="10" fillId="14" borderId="9" xfId="0" applyFont="1" applyFill="1" applyBorder="1" applyAlignment="1">
      <alignment horizontal="center" wrapText="1"/>
    </xf>
    <xf numFmtId="0" fontId="10" fillId="14" borderId="10" xfId="0" applyFont="1" applyFill="1" applyBorder="1" applyAlignment="1">
      <alignment horizontal="center" wrapText="1"/>
    </xf>
    <xf numFmtId="0" fontId="10" fillId="14" borderId="5" xfId="0" applyFont="1" applyFill="1" applyBorder="1" applyAlignment="1">
      <alignment horizontal="center" wrapText="1"/>
    </xf>
    <xf numFmtId="0" fontId="10" fillId="14" borderId="6" xfId="0" applyFont="1" applyFill="1" applyBorder="1" applyAlignment="1">
      <alignment horizontal="center" wrapText="1"/>
    </xf>
    <xf numFmtId="0" fontId="1" fillId="14" borderId="6" xfId="0" applyFont="1" applyFill="1" applyBorder="1" applyAlignment="1">
      <alignment horizontal="center" wrapText="1"/>
    </xf>
    <xf numFmtId="0" fontId="9" fillId="0" borderId="0" xfId="0" applyFont="1" applyAlignment="1">
      <alignment vertical="center" wrapText="1"/>
    </xf>
    <xf numFmtId="0" fontId="10" fillId="3" borderId="17" xfId="0" applyFont="1" applyFill="1" applyBorder="1" applyAlignment="1">
      <alignment horizontal="center" vertical="center" wrapText="1"/>
    </xf>
    <xf numFmtId="0" fontId="10" fillId="3" borderId="23" xfId="0" applyFont="1" applyFill="1" applyBorder="1" applyAlignment="1">
      <alignment horizontal="center" vertical="center" wrapText="1"/>
    </xf>
    <xf numFmtId="0" fontId="10" fillId="3" borderId="24" xfId="0" applyFont="1" applyFill="1" applyBorder="1" applyAlignment="1">
      <alignment horizontal="center" vertical="center" wrapText="1"/>
    </xf>
    <xf numFmtId="0" fontId="3" fillId="0" borderId="23" xfId="0" applyFont="1" applyBorder="1" applyAlignment="1">
      <alignment wrapText="1"/>
    </xf>
    <xf numFmtId="0" fontId="3" fillId="0" borderId="24" xfId="0" applyFont="1" applyBorder="1" applyAlignment="1">
      <alignment wrapText="1"/>
    </xf>
    <xf numFmtId="0" fontId="12" fillId="15" borderId="25" xfId="0" applyFont="1" applyFill="1" applyBorder="1" applyAlignment="1">
      <alignment wrapText="1"/>
    </xf>
    <xf numFmtId="0" fontId="12" fillId="15" borderId="26" xfId="0" applyFont="1" applyFill="1" applyBorder="1" applyAlignment="1">
      <alignment wrapText="1"/>
    </xf>
    <xf numFmtId="0" fontId="12" fillId="15" borderId="28" xfId="0" applyFont="1" applyFill="1" applyBorder="1" applyAlignment="1">
      <alignment wrapText="1"/>
    </xf>
    <xf numFmtId="0" fontId="6" fillId="0" borderId="23" xfId="0" applyFont="1" applyBorder="1" applyAlignment="1">
      <alignment wrapText="1"/>
    </xf>
    <xf numFmtId="43" fontId="0" fillId="0" borderId="0" xfId="2" applyFont="1"/>
    <xf numFmtId="0" fontId="27" fillId="14" borderId="0" xfId="0" applyFont="1" applyFill="1" applyAlignment="1">
      <alignment horizontal="center" vertical="center" wrapText="1"/>
    </xf>
    <xf numFmtId="0" fontId="22" fillId="16" borderId="0" xfId="0" applyFont="1" applyFill="1" applyAlignment="1">
      <alignment horizontal="center" vertical="center"/>
    </xf>
    <xf numFmtId="0" fontId="22" fillId="16" borderId="0" xfId="0" applyFont="1" applyFill="1" applyAlignment="1">
      <alignment horizontal="center" vertical="center" wrapText="1"/>
    </xf>
    <xf numFmtId="0" fontId="28" fillId="16" borderId="0" xfId="0" applyFont="1" applyFill="1" applyAlignment="1">
      <alignment horizontal="center" vertical="center"/>
    </xf>
    <xf numFmtId="0" fontId="27" fillId="16" borderId="0" xfId="0" applyFont="1" applyFill="1" applyAlignment="1">
      <alignment horizontal="center" vertical="center" wrapText="1"/>
    </xf>
    <xf numFmtId="0" fontId="27" fillId="16" borderId="0" xfId="0" applyFont="1" applyFill="1" applyAlignment="1">
      <alignment horizontal="center" vertical="center"/>
    </xf>
    <xf numFmtId="0" fontId="10" fillId="13" borderId="3" xfId="0" applyFont="1" applyFill="1" applyBorder="1" applyAlignment="1">
      <alignment wrapText="1"/>
    </xf>
    <xf numFmtId="0" fontId="10" fillId="13" borderId="6" xfId="0" applyFont="1" applyFill="1" applyBorder="1" applyAlignment="1">
      <alignment wrapText="1"/>
    </xf>
    <xf numFmtId="0" fontId="6" fillId="17" borderId="6" xfId="0" applyFont="1" applyFill="1" applyBorder="1" applyAlignment="1">
      <alignment wrapText="1"/>
    </xf>
    <xf numFmtId="0" fontId="3" fillId="0" borderId="5" xfId="0" applyFont="1" applyBorder="1" applyAlignment="1">
      <alignment horizontal="center" vertical="center" wrapText="1"/>
    </xf>
    <xf numFmtId="0" fontId="6" fillId="18" borderId="5" xfId="0" applyFont="1" applyFill="1" applyBorder="1" applyAlignment="1">
      <alignment horizontal="center" vertical="center" wrapText="1"/>
    </xf>
    <xf numFmtId="0" fontId="6" fillId="18" borderId="6" xfId="0" applyFont="1" applyFill="1" applyBorder="1" applyAlignment="1">
      <alignment wrapText="1"/>
    </xf>
    <xf numFmtId="0" fontId="6" fillId="17" borderId="5" xfId="0" applyFont="1" applyFill="1" applyBorder="1" applyAlignment="1">
      <alignment horizontal="center" vertical="center" wrapText="1"/>
    </xf>
    <xf numFmtId="0" fontId="30" fillId="17" borderId="5" xfId="0" applyFont="1" applyFill="1" applyBorder="1" applyAlignment="1">
      <alignment wrapText="1"/>
    </xf>
    <xf numFmtId="0" fontId="10" fillId="7" borderId="1" xfId="0" applyFont="1" applyFill="1" applyBorder="1" applyAlignment="1">
      <alignment horizontal="center" vertical="center" wrapText="1"/>
    </xf>
    <xf numFmtId="0" fontId="12" fillId="7" borderId="1" xfId="0" applyFont="1" applyFill="1" applyBorder="1" applyAlignment="1">
      <alignment wrapText="1"/>
    </xf>
    <xf numFmtId="0" fontId="6" fillId="17" borderId="1" xfId="0" applyFont="1" applyFill="1" applyBorder="1" applyAlignment="1">
      <alignment wrapText="1"/>
    </xf>
    <xf numFmtId="0" fontId="10" fillId="13" borderId="1" xfId="0" applyFont="1" applyFill="1" applyBorder="1" applyAlignment="1">
      <alignment horizontal="center" vertical="center" wrapText="1"/>
    </xf>
    <xf numFmtId="0" fontId="10" fillId="13" borderId="5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3" fontId="0" fillId="0" borderId="6" xfId="2" applyFont="1" applyBorder="1" applyAlignment="1">
      <alignment wrapText="1"/>
    </xf>
    <xf numFmtId="43" fontId="10" fillId="6" borderId="3" xfId="2" applyFont="1" applyFill="1" applyBorder="1" applyAlignment="1">
      <alignment horizontal="center" vertical="center" wrapText="1"/>
    </xf>
    <xf numFmtId="43" fontId="1" fillId="13" borderId="3" xfId="2" applyFont="1" applyFill="1" applyBorder="1" applyAlignment="1">
      <alignment wrapText="1"/>
    </xf>
    <xf numFmtId="43" fontId="30" fillId="17" borderId="6" xfId="2" applyFont="1" applyFill="1" applyBorder="1" applyAlignment="1">
      <alignment wrapText="1"/>
    </xf>
    <xf numFmtId="43" fontId="1" fillId="13" borderId="6" xfId="2" applyFont="1" applyFill="1" applyBorder="1" applyAlignment="1">
      <alignment wrapText="1"/>
    </xf>
    <xf numFmtId="43" fontId="32" fillId="17" borderId="6" xfId="2" applyFont="1" applyFill="1" applyBorder="1" applyAlignment="1">
      <alignment wrapText="1"/>
    </xf>
    <xf numFmtId="43" fontId="13" fillId="0" borderId="6" xfId="2" applyFont="1" applyBorder="1" applyAlignment="1">
      <alignment wrapText="1"/>
    </xf>
    <xf numFmtId="43" fontId="0" fillId="0" borderId="3" xfId="2" applyFont="1" applyBorder="1" applyAlignment="1">
      <alignment wrapText="1"/>
    </xf>
    <xf numFmtId="43" fontId="10" fillId="7" borderId="3" xfId="2" applyFont="1" applyFill="1" applyBorder="1" applyAlignment="1">
      <alignment wrapText="1"/>
    </xf>
    <xf numFmtId="43" fontId="0" fillId="0" borderId="0" xfId="2" applyFont="1" applyAlignment="1">
      <alignment wrapText="1"/>
    </xf>
    <xf numFmtId="43" fontId="10" fillId="7" borderId="1" xfId="2" applyFont="1" applyFill="1" applyBorder="1" applyAlignment="1">
      <alignment horizontal="center" vertical="center" wrapText="1"/>
    </xf>
    <xf numFmtId="43" fontId="3" fillId="0" borderId="1" xfId="2" applyFont="1" applyBorder="1" applyAlignment="1">
      <alignment wrapText="1"/>
    </xf>
    <xf numFmtId="43" fontId="10" fillId="3" borderId="3" xfId="2" applyFont="1" applyFill="1" applyBorder="1" applyAlignment="1">
      <alignment vertical="center" wrapText="1"/>
    </xf>
    <xf numFmtId="43" fontId="0" fillId="18" borderId="6" xfId="2" applyFont="1" applyFill="1" applyBorder="1" applyAlignment="1">
      <alignment wrapText="1"/>
    </xf>
    <xf numFmtId="43" fontId="0" fillId="17" borderId="6" xfId="2" applyFont="1" applyFill="1" applyBorder="1" applyAlignment="1">
      <alignment wrapText="1"/>
    </xf>
    <xf numFmtId="43" fontId="13" fillId="17" borderId="6" xfId="2" applyFont="1" applyFill="1" applyBorder="1" applyAlignment="1">
      <alignment wrapText="1"/>
    </xf>
    <xf numFmtId="0" fontId="0" fillId="0" borderId="0" xfId="0" applyAlignment="1">
      <alignment horizontal="center" vertical="center"/>
    </xf>
    <xf numFmtId="0" fontId="6" fillId="19" borderId="1" xfId="0" applyFont="1" applyFill="1" applyBorder="1" applyAlignment="1">
      <alignment wrapText="1"/>
    </xf>
    <xf numFmtId="0" fontId="3" fillId="0" borderId="1" xfId="0" applyFont="1" applyBorder="1" applyAlignment="1">
      <alignment horizontal="center" wrapText="1"/>
    </xf>
    <xf numFmtId="0" fontId="6" fillId="0" borderId="0" xfId="0" applyFont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wrapText="1"/>
    </xf>
    <xf numFmtId="0" fontId="6" fillId="0" borderId="0" xfId="0" applyFont="1" applyAlignment="1">
      <alignment vertical="center" wrapText="1"/>
    </xf>
    <xf numFmtId="44" fontId="0" fillId="0" borderId="0" xfId="0" applyNumberFormat="1"/>
    <xf numFmtId="0" fontId="3" fillId="19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12" fillId="15" borderId="31" xfId="0" applyFont="1" applyFill="1" applyBorder="1" applyAlignment="1">
      <alignment wrapText="1"/>
    </xf>
    <xf numFmtId="0" fontId="30" fillId="0" borderId="0" xfId="0" applyFont="1"/>
    <xf numFmtId="43" fontId="14" fillId="0" borderId="1" xfId="2" applyFont="1" applyBorder="1" applyAlignment="1">
      <alignment wrapText="1"/>
    </xf>
    <xf numFmtId="0" fontId="14" fillId="0" borderId="1" xfId="0" applyFont="1" applyBorder="1" applyAlignment="1">
      <alignment wrapText="1"/>
    </xf>
    <xf numFmtId="0" fontId="0" fillId="0" borderId="1" xfId="0" applyBorder="1"/>
    <xf numFmtId="0" fontId="20" fillId="20" borderId="1" xfId="0" applyFont="1" applyFill="1" applyBorder="1" applyAlignment="1">
      <alignment horizontal="center" vertical="center" wrapText="1"/>
    </xf>
    <xf numFmtId="0" fontId="10" fillId="3" borderId="17" xfId="0" applyFont="1" applyFill="1" applyBorder="1" applyAlignment="1">
      <alignment vertical="center" wrapText="1"/>
    </xf>
    <xf numFmtId="43" fontId="0" fillId="0" borderId="0" xfId="0" applyNumberFormat="1"/>
    <xf numFmtId="0" fontId="3" fillId="0" borderId="0" xfId="0" applyFont="1" applyAlignment="1">
      <alignment horizontal="left" vertical="top" wrapText="1"/>
    </xf>
    <xf numFmtId="0" fontId="45" fillId="0" borderId="32" xfId="0" applyFont="1" applyBorder="1"/>
    <xf numFmtId="0" fontId="37" fillId="7" borderId="3" xfId="0" applyFont="1" applyFill="1" applyBorder="1" applyAlignment="1">
      <alignment textRotation="90" wrapText="1"/>
    </xf>
    <xf numFmtId="0" fontId="4" fillId="0" borderId="1" xfId="0" applyFont="1" applyBorder="1"/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wrapText="1"/>
    </xf>
    <xf numFmtId="43" fontId="0" fillId="0" borderId="1" xfId="2" applyFont="1" applyBorder="1" applyAlignment="1">
      <alignment wrapText="1"/>
    </xf>
    <xf numFmtId="43" fontId="0" fillId="0" borderId="1" xfId="2" applyFont="1" applyBorder="1"/>
    <xf numFmtId="43" fontId="44" fillId="0" borderId="1" xfId="2" applyFont="1" applyBorder="1" applyAlignment="1">
      <alignment horizontal="center" vertical="center" wrapText="1"/>
    </xf>
    <xf numFmtId="43" fontId="9" fillId="0" borderId="1" xfId="2" applyFont="1" applyBorder="1" applyAlignment="1">
      <alignment horizontal="center" vertical="center"/>
    </xf>
    <xf numFmtId="43" fontId="9" fillId="0" borderId="1" xfId="2" applyFont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31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31" fillId="0" borderId="0" xfId="0" applyFont="1" applyAlignment="1">
      <alignment horizontal="center" vertical="center"/>
    </xf>
    <xf numFmtId="0" fontId="10" fillId="6" borderId="2" xfId="0" applyFont="1" applyFill="1" applyBorder="1" applyAlignment="1">
      <alignment horizontal="center" vertical="center" wrapText="1"/>
    </xf>
    <xf numFmtId="0" fontId="10" fillId="6" borderId="3" xfId="0" applyFont="1" applyFill="1" applyBorder="1" applyAlignment="1">
      <alignment horizontal="center" vertical="center" wrapText="1"/>
    </xf>
    <xf numFmtId="0" fontId="6" fillId="17" borderId="2" xfId="0" applyFont="1" applyFill="1" applyBorder="1" applyAlignment="1">
      <alignment wrapText="1"/>
    </xf>
    <xf numFmtId="0" fontId="6" fillId="17" borderId="3" xfId="0" applyFont="1" applyFill="1" applyBorder="1" applyAlignment="1">
      <alignment wrapText="1"/>
    </xf>
    <xf numFmtId="0" fontId="21" fillId="7" borderId="8" xfId="0" applyFont="1" applyFill="1" applyBorder="1" applyAlignment="1">
      <alignment wrapText="1"/>
    </xf>
    <xf numFmtId="0" fontId="21" fillId="7" borderId="6" xfId="0" applyFont="1" applyFill="1" applyBorder="1" applyAlignment="1">
      <alignment wrapText="1"/>
    </xf>
    <xf numFmtId="0" fontId="10" fillId="7" borderId="2" xfId="0" applyFont="1" applyFill="1" applyBorder="1" applyAlignment="1">
      <alignment wrapText="1"/>
    </xf>
    <xf numFmtId="0" fontId="10" fillId="7" borderId="3" xfId="0" applyFont="1" applyFill="1" applyBorder="1" applyAlignment="1">
      <alignment wrapText="1"/>
    </xf>
    <xf numFmtId="0" fontId="12" fillId="10" borderId="2" xfId="0" applyFont="1" applyFill="1" applyBorder="1" applyAlignment="1">
      <alignment wrapText="1"/>
    </xf>
    <xf numFmtId="0" fontId="12" fillId="10" borderId="3" xfId="0" applyFont="1" applyFill="1" applyBorder="1" applyAlignment="1">
      <alignment wrapText="1"/>
    </xf>
    <xf numFmtId="0" fontId="6" fillId="2" borderId="8" xfId="0" applyFont="1" applyFill="1" applyBorder="1" applyAlignment="1">
      <alignment wrapText="1"/>
    </xf>
    <xf numFmtId="0" fontId="6" fillId="2" borderId="6" xfId="0" applyFont="1" applyFill="1" applyBorder="1" applyAlignment="1">
      <alignment wrapText="1"/>
    </xf>
    <xf numFmtId="0" fontId="17" fillId="0" borderId="0" xfId="0" applyFont="1" applyAlignment="1">
      <alignment horizontal="left" wrapText="1"/>
    </xf>
    <xf numFmtId="0" fontId="10" fillId="3" borderId="2" xfId="0" applyFont="1" applyFill="1" applyBorder="1" applyAlignment="1">
      <alignment vertical="center" wrapText="1"/>
    </xf>
    <xf numFmtId="0" fontId="10" fillId="3" borderId="3" xfId="0" applyFont="1" applyFill="1" applyBorder="1" applyAlignment="1">
      <alignment vertical="center" wrapText="1"/>
    </xf>
    <xf numFmtId="0" fontId="10" fillId="3" borderId="2" xfId="0" applyFont="1" applyFill="1" applyBorder="1" applyAlignment="1">
      <alignment wrapText="1"/>
    </xf>
    <xf numFmtId="0" fontId="10" fillId="3" borderId="3" xfId="0" applyFont="1" applyFill="1" applyBorder="1" applyAlignment="1">
      <alignment wrapText="1"/>
    </xf>
    <xf numFmtId="0" fontId="34" fillId="0" borderId="0" xfId="0" applyFont="1" applyAlignment="1">
      <alignment horizontal="center" vertical="center"/>
    </xf>
    <xf numFmtId="0" fontId="4" fillId="5" borderId="2" xfId="0" applyFont="1" applyFill="1" applyBorder="1" applyAlignment="1">
      <alignment wrapText="1"/>
    </xf>
    <xf numFmtId="0" fontId="4" fillId="5" borderId="11" xfId="0" applyFont="1" applyFill="1" applyBorder="1" applyAlignment="1">
      <alignment wrapText="1"/>
    </xf>
    <xf numFmtId="0" fontId="4" fillId="5" borderId="3" xfId="0" applyFont="1" applyFill="1" applyBorder="1" applyAlignment="1">
      <alignment wrapText="1"/>
    </xf>
    <xf numFmtId="0" fontId="6" fillId="17" borderId="11" xfId="0" applyFont="1" applyFill="1" applyBorder="1" applyAlignment="1">
      <alignment wrapText="1"/>
    </xf>
    <xf numFmtId="0" fontId="8" fillId="0" borderId="0" xfId="0" applyFont="1" applyAlignment="1">
      <alignment horizontal="left" wrapText="1"/>
    </xf>
    <xf numFmtId="0" fontId="4" fillId="0" borderId="11" xfId="0" applyFont="1" applyBorder="1" applyAlignment="1">
      <alignment wrapText="1"/>
    </xf>
    <xf numFmtId="0" fontId="4" fillId="0" borderId="3" xfId="0" applyFont="1" applyBorder="1" applyAlignment="1">
      <alignment wrapText="1"/>
    </xf>
    <xf numFmtId="0" fontId="6" fillId="17" borderId="12" xfId="0" applyFont="1" applyFill="1" applyBorder="1" applyAlignment="1">
      <alignment wrapText="1"/>
    </xf>
    <xf numFmtId="0" fontId="6" fillId="5" borderId="2" xfId="0" applyFont="1" applyFill="1" applyBorder="1" applyAlignment="1">
      <alignment wrapText="1"/>
    </xf>
    <xf numFmtId="0" fontId="6" fillId="5" borderId="3" xfId="0" applyFont="1" applyFill="1" applyBorder="1" applyAlignment="1">
      <alignment wrapText="1"/>
    </xf>
    <xf numFmtId="0" fontId="10" fillId="7" borderId="2" xfId="0" applyFont="1" applyFill="1" applyBorder="1" applyAlignment="1">
      <alignment horizontal="center" vertical="center" wrapText="1"/>
    </xf>
    <xf numFmtId="0" fontId="10" fillId="7" borderId="11" xfId="0" applyFont="1" applyFill="1" applyBorder="1" applyAlignment="1">
      <alignment horizontal="center" vertical="center" wrapText="1"/>
    </xf>
    <xf numFmtId="0" fontId="10" fillId="7" borderId="12" xfId="0" applyFont="1" applyFill="1" applyBorder="1" applyAlignment="1">
      <alignment horizontal="center" vertical="center" wrapText="1"/>
    </xf>
    <xf numFmtId="0" fontId="6" fillId="5" borderId="11" xfId="0" applyFont="1" applyFill="1" applyBorder="1" applyAlignment="1">
      <alignment wrapText="1"/>
    </xf>
    <xf numFmtId="0" fontId="6" fillId="5" borderId="12" xfId="0" applyFont="1" applyFill="1" applyBorder="1" applyAlignment="1">
      <alignment wrapText="1"/>
    </xf>
    <xf numFmtId="0" fontId="6" fillId="19" borderId="11" xfId="0" applyFont="1" applyFill="1" applyBorder="1" applyAlignment="1">
      <alignment wrapText="1"/>
    </xf>
    <xf numFmtId="0" fontId="6" fillId="19" borderId="12" xfId="0" applyFont="1" applyFill="1" applyBorder="1" applyAlignment="1">
      <alignment wrapText="1"/>
    </xf>
    <xf numFmtId="0" fontId="8" fillId="0" borderId="0" xfId="0" applyFont="1" applyAlignment="1">
      <alignment horizontal="center" wrapText="1"/>
    </xf>
    <xf numFmtId="0" fontId="10" fillId="3" borderId="10" xfId="0" applyFont="1" applyFill="1" applyBorder="1" applyAlignment="1">
      <alignment horizontal="center" vertical="center" wrapText="1"/>
    </xf>
    <xf numFmtId="0" fontId="30" fillId="0" borderId="0" xfId="0" applyFont="1" applyAlignment="1">
      <alignment horizontal="center" vertical="center"/>
    </xf>
    <xf numFmtId="0" fontId="10" fillId="3" borderId="13" xfId="0" applyFont="1" applyFill="1" applyBorder="1" applyAlignment="1">
      <alignment horizontal="center" vertical="center" wrapText="1"/>
    </xf>
    <xf numFmtId="0" fontId="10" fillId="3" borderId="14" xfId="0" applyFont="1" applyFill="1" applyBorder="1" applyAlignment="1">
      <alignment horizontal="center" vertical="center" wrapText="1"/>
    </xf>
    <xf numFmtId="0" fontId="10" fillId="3" borderId="15" xfId="0" applyFont="1" applyFill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12" fillId="11" borderId="2" xfId="0" applyFont="1" applyFill="1" applyBorder="1" applyAlignment="1">
      <alignment wrapText="1"/>
    </xf>
    <xf numFmtId="0" fontId="12" fillId="11" borderId="11" xfId="0" applyFont="1" applyFill="1" applyBorder="1" applyAlignment="1">
      <alignment wrapText="1"/>
    </xf>
    <xf numFmtId="0" fontId="12" fillId="11" borderId="3" xfId="0" applyFont="1" applyFill="1" applyBorder="1" applyAlignment="1">
      <alignment wrapText="1"/>
    </xf>
    <xf numFmtId="0" fontId="40" fillId="0" borderId="0" xfId="0" applyFont="1" applyAlignment="1">
      <alignment horizontal="center"/>
    </xf>
    <xf numFmtId="0" fontId="35" fillId="0" borderId="0" xfId="0" applyFont="1" applyAlignment="1">
      <alignment horizontal="center" vertical="center" wrapText="1"/>
    </xf>
    <xf numFmtId="0" fontId="12" fillId="13" borderId="16" xfId="0" applyFont="1" applyFill="1" applyBorder="1" applyAlignment="1">
      <alignment vertical="center" wrapText="1"/>
    </xf>
    <xf numFmtId="0" fontId="12" fillId="13" borderId="5" xfId="0" applyFont="1" applyFill="1" applyBorder="1" applyAlignment="1">
      <alignment vertical="center" wrapText="1"/>
    </xf>
    <xf numFmtId="0" fontId="12" fillId="13" borderId="2" xfId="0" applyFont="1" applyFill="1" applyBorder="1" applyAlignment="1">
      <alignment horizontal="center" vertical="center" wrapText="1"/>
    </xf>
    <xf numFmtId="0" fontId="12" fillId="13" borderId="11" xfId="0" applyFont="1" applyFill="1" applyBorder="1" applyAlignment="1">
      <alignment horizontal="center" vertical="center" wrapText="1"/>
    </xf>
    <xf numFmtId="0" fontId="12" fillId="13" borderId="3" xfId="0" applyFont="1" applyFill="1" applyBorder="1" applyAlignment="1">
      <alignment horizontal="center" vertical="center" wrapText="1"/>
    </xf>
    <xf numFmtId="0" fontId="0" fillId="0" borderId="16" xfId="0" applyBorder="1" applyAlignment="1">
      <alignment wrapText="1"/>
    </xf>
    <xf numFmtId="0" fontId="0" fillId="0" borderId="5" xfId="0" applyBorder="1" applyAlignment="1">
      <alignment wrapText="1"/>
    </xf>
    <xf numFmtId="0" fontId="3" fillId="0" borderId="16" xfId="0" applyFont="1" applyBorder="1" applyAlignment="1">
      <alignment wrapText="1"/>
    </xf>
    <xf numFmtId="0" fontId="3" fillId="0" borderId="5" xfId="0" applyFont="1" applyBorder="1" applyAlignment="1">
      <alignment wrapText="1"/>
    </xf>
    <xf numFmtId="0" fontId="12" fillId="14" borderId="2" xfId="0" applyFont="1" applyFill="1" applyBorder="1" applyAlignment="1">
      <alignment wrapText="1"/>
    </xf>
    <xf numFmtId="0" fontId="12" fillId="14" borderId="11" xfId="0" applyFont="1" applyFill="1" applyBorder="1" applyAlignment="1">
      <alignment wrapText="1"/>
    </xf>
    <xf numFmtId="0" fontId="12" fillId="14" borderId="3" xfId="0" applyFont="1" applyFill="1" applyBorder="1" applyAlignment="1">
      <alignment wrapText="1"/>
    </xf>
    <xf numFmtId="0" fontId="36" fillId="0" borderId="0" xfId="0" applyFont="1" applyAlignment="1">
      <alignment horizontal="center" vertical="center" wrapText="1"/>
    </xf>
    <xf numFmtId="0" fontId="19" fillId="0" borderId="4" xfId="0" applyFont="1" applyBorder="1" applyAlignment="1">
      <alignment horizontal="center" wrapText="1"/>
    </xf>
    <xf numFmtId="0" fontId="37" fillId="7" borderId="11" xfId="0" applyFont="1" applyFill="1" applyBorder="1" applyAlignment="1">
      <alignment textRotation="90" wrapText="1"/>
    </xf>
    <xf numFmtId="0" fontId="37" fillId="7" borderId="3" xfId="0" applyFont="1" applyFill="1" applyBorder="1" applyAlignment="1">
      <alignment textRotation="90" wrapText="1"/>
    </xf>
    <xf numFmtId="0" fontId="3" fillId="0" borderId="10" xfId="0" applyFont="1" applyBorder="1" applyAlignment="1">
      <alignment textRotation="90" wrapText="1"/>
    </xf>
    <xf numFmtId="0" fontId="37" fillId="7" borderId="16" xfId="0" applyFont="1" applyFill="1" applyBorder="1" applyAlignment="1">
      <alignment textRotation="90" wrapText="1"/>
    </xf>
    <xf numFmtId="0" fontId="37" fillId="7" borderId="9" xfId="0" applyFont="1" applyFill="1" applyBorder="1" applyAlignment="1">
      <alignment textRotation="90" wrapText="1"/>
    </xf>
    <xf numFmtId="0" fontId="37" fillId="7" borderId="5" xfId="0" applyFont="1" applyFill="1" applyBorder="1" applyAlignment="1">
      <alignment textRotation="90" wrapText="1"/>
    </xf>
    <xf numFmtId="0" fontId="38" fillId="7" borderId="13" xfId="1" applyFont="1" applyFill="1" applyBorder="1" applyAlignment="1">
      <alignment horizontal="center" textRotation="90" wrapText="1"/>
    </xf>
    <xf numFmtId="0" fontId="38" fillId="7" borderId="15" xfId="1" applyFont="1" applyFill="1" applyBorder="1" applyAlignment="1">
      <alignment horizontal="center" textRotation="90" wrapText="1"/>
    </xf>
    <xf numFmtId="0" fontId="38" fillId="7" borderId="8" xfId="1" applyFont="1" applyFill="1" applyBorder="1" applyAlignment="1">
      <alignment horizontal="center" textRotation="90" wrapText="1"/>
    </xf>
    <xf numFmtId="0" fontId="37" fillId="7" borderId="2" xfId="0" applyFont="1" applyFill="1" applyBorder="1" applyAlignment="1">
      <alignment textRotation="90" wrapText="1"/>
    </xf>
    <xf numFmtId="0" fontId="37" fillId="7" borderId="13" xfId="0" applyFont="1" applyFill="1" applyBorder="1" applyAlignment="1">
      <alignment textRotation="90" wrapText="1"/>
    </xf>
    <xf numFmtId="0" fontId="37" fillId="7" borderId="4" xfId="0" applyFont="1" applyFill="1" applyBorder="1" applyAlignment="1">
      <alignment textRotation="90" wrapText="1"/>
    </xf>
    <xf numFmtId="0" fontId="37" fillId="7" borderId="14" xfId="0" applyFont="1" applyFill="1" applyBorder="1" applyAlignment="1">
      <alignment textRotation="90" wrapText="1"/>
    </xf>
    <xf numFmtId="0" fontId="37" fillId="7" borderId="8" xfId="0" applyFont="1" applyFill="1" applyBorder="1" applyAlignment="1">
      <alignment textRotation="90" wrapText="1"/>
    </xf>
    <xf numFmtId="0" fontId="37" fillId="7" borderId="7" xfId="0" applyFont="1" applyFill="1" applyBorder="1" applyAlignment="1">
      <alignment textRotation="90" wrapText="1"/>
    </xf>
    <xf numFmtId="0" fontId="37" fillId="7" borderId="6" xfId="0" applyFont="1" applyFill="1" applyBorder="1" applyAlignment="1">
      <alignment textRotation="90" wrapText="1"/>
    </xf>
    <xf numFmtId="0" fontId="10" fillId="14" borderId="2" xfId="0" applyFont="1" applyFill="1" applyBorder="1" applyAlignment="1">
      <alignment horizontal="center" wrapText="1"/>
    </xf>
    <xf numFmtId="0" fontId="10" fillId="14" borderId="11" xfId="0" applyFont="1" applyFill="1" applyBorder="1" applyAlignment="1">
      <alignment horizontal="center" wrapText="1"/>
    </xf>
    <xf numFmtId="0" fontId="10" fillId="14" borderId="3" xfId="0" applyFont="1" applyFill="1" applyBorder="1" applyAlignment="1">
      <alignment horizontal="center" wrapText="1"/>
    </xf>
    <xf numFmtId="0" fontId="10" fillId="3" borderId="18" xfId="0" applyFont="1" applyFill="1" applyBorder="1" applyAlignment="1">
      <alignment horizontal="center" wrapText="1"/>
    </xf>
    <xf numFmtId="0" fontId="10" fillId="3" borderId="19" xfId="0" applyFont="1" applyFill="1" applyBorder="1" applyAlignment="1">
      <alignment horizontal="center" wrapText="1"/>
    </xf>
    <xf numFmtId="0" fontId="10" fillId="3" borderId="20" xfId="0" applyFont="1" applyFill="1" applyBorder="1" applyAlignment="1">
      <alignment horizontal="center" wrapText="1"/>
    </xf>
    <xf numFmtId="0" fontId="3" fillId="0" borderId="18" xfId="0" applyFont="1" applyBorder="1" applyAlignment="1">
      <alignment wrapText="1"/>
    </xf>
    <xf numFmtId="0" fontId="3" fillId="0" borderId="19" xfId="0" applyFont="1" applyBorder="1" applyAlignment="1">
      <alignment wrapText="1"/>
    </xf>
    <xf numFmtId="0" fontId="3" fillId="0" borderId="20" xfId="0" applyFont="1" applyBorder="1" applyAlignment="1">
      <alignment wrapText="1"/>
    </xf>
    <xf numFmtId="0" fontId="12" fillId="14" borderId="18" xfId="0" applyFont="1" applyFill="1" applyBorder="1" applyAlignment="1">
      <alignment wrapText="1"/>
    </xf>
    <xf numFmtId="0" fontId="12" fillId="14" borderId="19" xfId="0" applyFont="1" applyFill="1" applyBorder="1" applyAlignment="1">
      <alignment wrapText="1"/>
    </xf>
    <xf numFmtId="0" fontId="12" fillId="14" borderId="20" xfId="0" applyFont="1" applyFill="1" applyBorder="1" applyAlignment="1">
      <alignment wrapText="1"/>
    </xf>
    <xf numFmtId="0" fontId="12" fillId="7" borderId="2" xfId="0" applyFont="1" applyFill="1" applyBorder="1" applyAlignment="1">
      <alignment wrapText="1"/>
    </xf>
    <xf numFmtId="0" fontId="12" fillId="7" borderId="3" xfId="0" applyFont="1" applyFill="1" applyBorder="1" applyAlignment="1">
      <alignment wrapText="1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10" fillId="3" borderId="29" xfId="0" applyFont="1" applyFill="1" applyBorder="1" applyAlignment="1">
      <alignment horizontal="center" vertical="center" wrapText="1"/>
    </xf>
    <xf numFmtId="0" fontId="10" fillId="3" borderId="30" xfId="0" applyFont="1" applyFill="1" applyBorder="1" applyAlignment="1">
      <alignment horizontal="center" vertical="center" wrapText="1"/>
    </xf>
    <xf numFmtId="0" fontId="10" fillId="3" borderId="21" xfId="0" applyFont="1" applyFill="1" applyBorder="1" applyAlignment="1">
      <alignment horizontal="center" vertical="center" wrapText="1"/>
    </xf>
    <xf numFmtId="0" fontId="10" fillId="3" borderId="22" xfId="0" applyFont="1" applyFill="1" applyBorder="1" applyAlignment="1">
      <alignment horizontal="center" vertical="center" wrapText="1"/>
    </xf>
    <xf numFmtId="0" fontId="10" fillId="3" borderId="27" xfId="0" applyFont="1" applyFill="1" applyBorder="1" applyAlignment="1">
      <alignment horizontal="center" vertical="center" wrapText="1"/>
    </xf>
    <xf numFmtId="0" fontId="25" fillId="0" borderId="0" xfId="3" applyFont="1" applyAlignment="1">
      <alignment horizontal="center" vertical="center"/>
    </xf>
    <xf numFmtId="0" fontId="26" fillId="0" borderId="0" xfId="3" applyFont="1" applyAlignment="1">
      <alignment horizontal="center"/>
    </xf>
    <xf numFmtId="0" fontId="29" fillId="0" borderId="0" xfId="3" applyFont="1" applyAlignment="1">
      <alignment horizontal="center" vertical="center"/>
    </xf>
    <xf numFmtId="43" fontId="10" fillId="3" borderId="1" xfId="2" applyFont="1" applyFill="1" applyBorder="1" applyAlignment="1">
      <alignment horizontal="center" vertical="center" wrapText="1"/>
    </xf>
    <xf numFmtId="43" fontId="10" fillId="3" borderId="1" xfId="2" applyFont="1" applyFill="1" applyBorder="1" applyAlignment="1">
      <alignment wrapText="1"/>
    </xf>
    <xf numFmtId="43" fontId="12" fillId="3" borderId="1" xfId="2" applyFont="1" applyFill="1" applyBorder="1" applyAlignment="1">
      <alignment horizontal="center" vertical="center" wrapText="1"/>
    </xf>
    <xf numFmtId="43" fontId="3" fillId="4" borderId="1" xfId="2" applyFont="1" applyFill="1" applyBorder="1" applyAlignment="1">
      <alignment wrapText="1"/>
    </xf>
    <xf numFmtId="43" fontId="11" fillId="4" borderId="1" xfId="2" applyFont="1" applyFill="1" applyBorder="1" applyAlignment="1">
      <alignment wrapText="1"/>
    </xf>
    <xf numFmtId="43" fontId="33" fillId="17" borderId="3" xfId="2" applyFont="1" applyFill="1" applyBorder="1" applyAlignment="1">
      <alignment wrapText="1"/>
    </xf>
    <xf numFmtId="43" fontId="10" fillId="7" borderId="6" xfId="2" applyFont="1" applyFill="1" applyBorder="1" applyAlignment="1">
      <alignment wrapText="1"/>
    </xf>
    <xf numFmtId="43" fontId="3" fillId="0" borderId="6" xfId="2" applyFont="1" applyBorder="1" applyAlignment="1">
      <alignment wrapText="1"/>
    </xf>
    <xf numFmtId="43" fontId="12" fillId="10" borderId="3" xfId="2" applyFont="1" applyFill="1" applyBorder="1" applyAlignment="1">
      <alignment wrapText="1"/>
    </xf>
    <xf numFmtId="43" fontId="0" fillId="8" borderId="6" xfId="2" applyFont="1" applyFill="1" applyBorder="1" applyAlignment="1">
      <alignment wrapText="1"/>
    </xf>
    <xf numFmtId="43" fontId="0" fillId="5" borderId="6" xfId="2" applyFont="1" applyFill="1" applyBorder="1" applyAlignment="1">
      <alignment wrapText="1"/>
    </xf>
    <xf numFmtId="43" fontId="0" fillId="9" borderId="6" xfId="2" applyFont="1" applyFill="1" applyBorder="1" applyAlignment="1">
      <alignment wrapText="1"/>
    </xf>
    <xf numFmtId="43" fontId="0" fillId="2" borderId="6" xfId="2" applyFont="1" applyFill="1" applyBorder="1" applyAlignment="1">
      <alignment wrapText="1"/>
    </xf>
    <xf numFmtId="43" fontId="3" fillId="2" borderId="6" xfId="2" applyFont="1" applyFill="1" applyBorder="1" applyAlignment="1">
      <alignment wrapText="1"/>
    </xf>
    <xf numFmtId="43" fontId="0" fillId="0" borderId="10" xfId="2" applyFont="1" applyBorder="1" applyAlignment="1">
      <alignment wrapText="1"/>
    </xf>
    <xf numFmtId="43" fontId="3" fillId="9" borderId="6" xfId="2" quotePrefix="1" applyFont="1" applyFill="1" applyBorder="1" applyAlignment="1">
      <alignment wrapText="1"/>
    </xf>
    <xf numFmtId="43" fontId="30" fillId="2" borderId="6" xfId="2" applyFont="1" applyFill="1" applyBorder="1" applyAlignment="1">
      <alignment wrapText="1"/>
    </xf>
    <xf numFmtId="43" fontId="10" fillId="3" borderId="3" xfId="2" applyFont="1" applyFill="1" applyBorder="1" applyAlignment="1">
      <alignment wrapText="1"/>
    </xf>
    <xf numFmtId="43" fontId="10" fillId="7" borderId="3" xfId="2" applyFont="1" applyFill="1" applyBorder="1" applyAlignment="1">
      <alignment horizontal="center" vertical="center" wrapText="1"/>
    </xf>
    <xf numFmtId="43" fontId="11" fillId="0" borderId="6" xfId="2" applyFont="1" applyBorder="1" applyAlignment="1">
      <alignment wrapText="1"/>
    </xf>
    <xf numFmtId="43" fontId="19" fillId="17" borderId="6" xfId="2" applyFont="1" applyFill="1" applyBorder="1" applyAlignment="1">
      <alignment wrapText="1"/>
    </xf>
    <xf numFmtId="43" fontId="11" fillId="5" borderId="6" xfId="2" applyFont="1" applyFill="1" applyBorder="1" applyAlignment="1">
      <alignment wrapText="1"/>
    </xf>
    <xf numFmtId="43" fontId="3" fillId="5" borderId="6" xfId="2" applyFont="1" applyFill="1" applyBorder="1" applyAlignment="1">
      <alignment wrapText="1"/>
    </xf>
    <xf numFmtId="43" fontId="10" fillId="3" borderId="0" xfId="2" applyFont="1" applyFill="1" applyAlignment="1">
      <alignment horizontal="center" vertical="center" wrapText="1"/>
    </xf>
    <xf numFmtId="43" fontId="10" fillId="3" borderId="16" xfId="2" applyFont="1" applyFill="1" applyBorder="1" applyAlignment="1">
      <alignment horizontal="center" vertical="center" wrapText="1"/>
    </xf>
    <xf numFmtId="43" fontId="1" fillId="3" borderId="0" xfId="2" applyFont="1" applyFill="1" applyAlignment="1">
      <alignment horizontal="center" vertical="center" wrapText="1"/>
    </xf>
    <xf numFmtId="43" fontId="10" fillId="3" borderId="5" xfId="2" applyFont="1" applyFill="1" applyBorder="1" applyAlignment="1">
      <alignment horizontal="center" vertical="center" wrapText="1"/>
    </xf>
    <xf numFmtId="43" fontId="6" fillId="0" borderId="1" xfId="2" applyFont="1" applyBorder="1" applyAlignment="1">
      <alignment wrapText="1"/>
    </xf>
    <xf numFmtId="43" fontId="3" fillId="0" borderId="17" xfId="2" applyFont="1" applyBorder="1" applyAlignment="1">
      <alignment wrapText="1"/>
    </xf>
    <xf numFmtId="43" fontId="6" fillId="0" borderId="17" xfId="2" applyFont="1" applyBorder="1" applyAlignment="1">
      <alignment wrapText="1"/>
    </xf>
    <xf numFmtId="43" fontId="22" fillId="14" borderId="17" xfId="2" applyFont="1" applyFill="1" applyBorder="1" applyAlignment="1">
      <alignment wrapText="1"/>
    </xf>
    <xf numFmtId="43" fontId="24" fillId="0" borderId="1" xfId="2" applyFont="1" applyBorder="1" applyAlignment="1">
      <alignment horizontal="center" vertical="center"/>
    </xf>
    <xf numFmtId="43" fontId="10" fillId="7" borderId="1" xfId="2" applyFont="1" applyFill="1" applyBorder="1" applyAlignment="1">
      <alignment horizontal="center" wrapText="1"/>
    </xf>
    <xf numFmtId="43" fontId="12" fillId="7" borderId="1" xfId="2" applyFont="1" applyFill="1" applyBorder="1" applyAlignment="1">
      <alignment wrapText="1"/>
    </xf>
    <xf numFmtId="43" fontId="0" fillId="17" borderId="1" xfId="2" applyFont="1" applyFill="1" applyBorder="1" applyAlignment="1">
      <alignment wrapText="1"/>
    </xf>
    <xf numFmtId="43" fontId="33" fillId="2" borderId="1" xfId="2" applyFont="1" applyFill="1" applyBorder="1" applyAlignment="1">
      <alignment horizontal="center" wrapText="1"/>
    </xf>
    <xf numFmtId="43" fontId="10" fillId="3" borderId="24" xfId="2" applyFont="1" applyFill="1" applyBorder="1" applyAlignment="1">
      <alignment horizontal="center" vertical="center" wrapText="1"/>
    </xf>
    <xf numFmtId="43" fontId="3" fillId="0" borderId="24" xfId="2" applyFont="1" applyBorder="1" applyAlignment="1">
      <alignment wrapText="1"/>
    </xf>
    <xf numFmtId="43" fontId="12" fillId="15" borderId="26" xfId="2" applyFont="1" applyFill="1" applyBorder="1" applyAlignment="1">
      <alignment wrapText="1"/>
    </xf>
    <xf numFmtId="43" fontId="27" fillId="14" borderId="0" xfId="2" applyFont="1" applyFill="1" applyAlignment="1">
      <alignment horizontal="center" vertical="center" wrapText="1"/>
    </xf>
    <xf numFmtId="43" fontId="6" fillId="19" borderId="1" xfId="2" applyFont="1" applyFill="1" applyBorder="1" applyAlignment="1">
      <alignment wrapText="1"/>
    </xf>
    <xf numFmtId="43" fontId="22" fillId="16" borderId="0" xfId="2" applyFont="1" applyFill="1" applyAlignment="1">
      <alignment horizontal="center" vertical="center"/>
    </xf>
    <xf numFmtId="43" fontId="45" fillId="0" borderId="32" xfId="2" applyFont="1" applyBorder="1"/>
    <xf numFmtId="43" fontId="30" fillId="0" borderId="0" xfId="2" applyFont="1"/>
  </cellXfs>
  <cellStyles count="5">
    <cellStyle name="Hipervínculo" xfId="1" builtinId="8"/>
    <cellStyle name="Millares" xfId="2" builtinId="3"/>
    <cellStyle name="Normal" xfId="0" builtinId="0"/>
    <cellStyle name="Normal 2" xfId="4" xr:uid="{00000000-0005-0000-0000-000004000000}"/>
    <cellStyle name="Normal 2 2" xfId="3" xr:uid="{00000000-0005-0000-0000-000005000000}"/>
  </cellStyles>
  <dxfs count="0"/>
  <tableStyles count="0" defaultTableStyle="TableStyleMedium2" defaultPivotStyle="PivotStyleLight16"/>
  <colors>
    <mruColors>
      <color rgb="FF000000"/>
      <color rgb="FFD9E2F3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2.png"/><Relationship Id="rId1" Type="http://schemas.openxmlformats.org/officeDocument/2006/relationships/hyperlink" Target="#Hoja1!A1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60158</xdr:colOff>
      <xdr:row>0</xdr:row>
      <xdr:rowOff>50132</xdr:rowOff>
    </xdr:from>
    <xdr:to>
      <xdr:col>0</xdr:col>
      <xdr:colOff>360947</xdr:colOff>
      <xdr:row>0</xdr:row>
      <xdr:rowOff>315829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0158" y="50132"/>
          <a:ext cx="300789" cy="26569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111402</xdr:colOff>
      <xdr:row>0</xdr:row>
      <xdr:rowOff>95249</xdr:rowOff>
    </xdr:from>
    <xdr:to>
      <xdr:col>0</xdr:col>
      <xdr:colOff>463826</xdr:colOff>
      <xdr:row>0</xdr:row>
      <xdr:rowOff>364434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1402" y="95249"/>
          <a:ext cx="352424" cy="269185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301902</xdr:colOff>
      <xdr:row>0</xdr:row>
      <xdr:rowOff>57149</xdr:rowOff>
    </xdr:from>
    <xdr:to>
      <xdr:col>0</xdr:col>
      <xdr:colOff>654326</xdr:colOff>
      <xdr:row>1</xdr:row>
      <xdr:rowOff>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1902" y="57149"/>
          <a:ext cx="352424" cy="276226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139977</xdr:colOff>
      <xdr:row>0</xdr:row>
      <xdr:rowOff>66674</xdr:rowOff>
    </xdr:from>
    <xdr:to>
      <xdr:col>0</xdr:col>
      <xdr:colOff>428625</xdr:colOff>
      <xdr:row>0</xdr:row>
      <xdr:rowOff>342900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9977" y="66674"/>
          <a:ext cx="288648" cy="276226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1779934</xdr:colOff>
      <xdr:row>0</xdr:row>
      <xdr:rowOff>41826</xdr:rowOff>
    </xdr:from>
    <xdr:to>
      <xdr:col>0</xdr:col>
      <xdr:colOff>2120348</xdr:colOff>
      <xdr:row>0</xdr:row>
      <xdr:rowOff>273326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79934" y="41826"/>
          <a:ext cx="340414" cy="23150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1779934</xdr:colOff>
      <xdr:row>0</xdr:row>
      <xdr:rowOff>41826</xdr:rowOff>
    </xdr:from>
    <xdr:to>
      <xdr:col>0</xdr:col>
      <xdr:colOff>2120348</xdr:colOff>
      <xdr:row>0</xdr:row>
      <xdr:rowOff>342900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79934" y="41826"/>
          <a:ext cx="340414" cy="301074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453761</xdr:colOff>
      <xdr:row>0</xdr:row>
      <xdr:rowOff>34500</xdr:rowOff>
    </xdr:from>
    <xdr:to>
      <xdr:col>0</xdr:col>
      <xdr:colOff>794175</xdr:colOff>
      <xdr:row>0</xdr:row>
      <xdr:rowOff>271096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53761" y="34500"/>
          <a:ext cx="340414" cy="236596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291835</xdr:colOff>
      <xdr:row>0</xdr:row>
      <xdr:rowOff>66675</xdr:rowOff>
    </xdr:from>
    <xdr:to>
      <xdr:col>3</xdr:col>
      <xdr:colOff>734946</xdr:colOff>
      <xdr:row>1</xdr:row>
      <xdr:rowOff>76199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511160" y="66675"/>
          <a:ext cx="443111" cy="314324"/>
        </a:xfrm>
        <a:prstGeom prst="rect">
          <a:avLst/>
        </a:prstGeom>
      </xdr:spPr>
    </xdr:pic>
    <xdr:clientData/>
  </xdr:twoCellAnchor>
  <xdr:twoCellAnchor editAs="oneCell">
    <xdr:from>
      <xdr:col>3</xdr:col>
      <xdr:colOff>291835</xdr:colOff>
      <xdr:row>0</xdr:row>
      <xdr:rowOff>66675</xdr:rowOff>
    </xdr:from>
    <xdr:to>
      <xdr:col>3</xdr:col>
      <xdr:colOff>734946</xdr:colOff>
      <xdr:row>1</xdr:row>
      <xdr:rowOff>76199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511160" y="66675"/>
          <a:ext cx="443111" cy="314324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117584</xdr:colOff>
      <xdr:row>0</xdr:row>
      <xdr:rowOff>34499</xdr:rowOff>
    </xdr:from>
    <xdr:to>
      <xdr:col>1</xdr:col>
      <xdr:colOff>457998</xdr:colOff>
      <xdr:row>0</xdr:row>
      <xdr:rowOff>324970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165584" y="34499"/>
          <a:ext cx="340414" cy="290471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2</xdr:col>
      <xdr:colOff>104775</xdr:colOff>
      <xdr:row>2</xdr:row>
      <xdr:rowOff>247650</xdr:rowOff>
    </xdr:to>
    <xdr:sp macro="" textlink="">
      <xdr:nvSpPr>
        <xdr:cNvPr id="2" name="CuadroTexto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SpPr txBox="1"/>
      </xdr:nvSpPr>
      <xdr:spPr>
        <a:xfrm>
          <a:off x="6638925" y="0"/>
          <a:ext cx="866775" cy="2476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/>
            <a:t>REGRESAR</a:t>
          </a:r>
        </a:p>
      </xdr:txBody>
    </xdr:sp>
    <xdr:clientData/>
  </xdr:twoCellAnchor>
  <xdr:twoCellAnchor editAs="oneCell">
    <xdr:from>
      <xdr:col>0</xdr:col>
      <xdr:colOff>298559</xdr:colOff>
      <xdr:row>0</xdr:row>
      <xdr:rowOff>63074</xdr:rowOff>
    </xdr:from>
    <xdr:to>
      <xdr:col>0</xdr:col>
      <xdr:colOff>638973</xdr:colOff>
      <xdr:row>0</xdr:row>
      <xdr:rowOff>361950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98559" y="63074"/>
          <a:ext cx="340414" cy="298876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60433</xdr:colOff>
      <xdr:row>0</xdr:row>
      <xdr:rowOff>63073</xdr:rowOff>
    </xdr:from>
    <xdr:to>
      <xdr:col>0</xdr:col>
      <xdr:colOff>409574</xdr:colOff>
      <xdr:row>0</xdr:row>
      <xdr:rowOff>323850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0433" y="63073"/>
          <a:ext cx="349141" cy="26077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60158</xdr:colOff>
      <xdr:row>0</xdr:row>
      <xdr:rowOff>50131</xdr:rowOff>
    </xdr:from>
    <xdr:to>
      <xdr:col>0</xdr:col>
      <xdr:colOff>360947</xdr:colOff>
      <xdr:row>0</xdr:row>
      <xdr:rowOff>321878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0158" y="50131"/>
          <a:ext cx="300789" cy="271747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2413108</xdr:colOff>
      <xdr:row>0</xdr:row>
      <xdr:rowOff>44023</xdr:rowOff>
    </xdr:from>
    <xdr:to>
      <xdr:col>0</xdr:col>
      <xdr:colOff>2867025</xdr:colOff>
      <xdr:row>1</xdr:row>
      <xdr:rowOff>133350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413108" y="44023"/>
          <a:ext cx="453917" cy="279827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306456</xdr:colOff>
      <xdr:row>0</xdr:row>
      <xdr:rowOff>91108</xdr:rowOff>
    </xdr:from>
    <xdr:to>
      <xdr:col>0</xdr:col>
      <xdr:colOff>760373</xdr:colOff>
      <xdr:row>1</xdr:row>
      <xdr:rowOff>180435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6456" y="91108"/>
          <a:ext cx="453917" cy="279827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1400175</xdr:colOff>
      <xdr:row>0</xdr:row>
      <xdr:rowOff>57150</xdr:rowOff>
    </xdr:from>
    <xdr:to>
      <xdr:col>1</xdr:col>
      <xdr:colOff>558557</xdr:colOff>
      <xdr:row>2</xdr:row>
      <xdr:rowOff>38100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00175" y="57150"/>
          <a:ext cx="587132" cy="3619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726908</xdr:colOff>
      <xdr:row>0</xdr:row>
      <xdr:rowOff>40606</xdr:rowOff>
    </xdr:from>
    <xdr:to>
      <xdr:col>1</xdr:col>
      <xdr:colOff>0</xdr:colOff>
      <xdr:row>0</xdr:row>
      <xdr:rowOff>381000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26908" y="40606"/>
          <a:ext cx="387517" cy="34039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3008</xdr:colOff>
      <xdr:row>0</xdr:row>
      <xdr:rowOff>40605</xdr:rowOff>
    </xdr:from>
    <xdr:to>
      <xdr:col>1</xdr:col>
      <xdr:colOff>438150</xdr:colOff>
      <xdr:row>0</xdr:row>
      <xdr:rowOff>409575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36383" y="40605"/>
          <a:ext cx="435142" cy="36897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200835</xdr:colOff>
      <xdr:row>0</xdr:row>
      <xdr:rowOff>40605</xdr:rowOff>
    </xdr:from>
    <xdr:to>
      <xdr:col>0</xdr:col>
      <xdr:colOff>593481</xdr:colOff>
      <xdr:row>0</xdr:row>
      <xdr:rowOff>271096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0835" y="40605"/>
          <a:ext cx="392646" cy="23049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143685</xdr:colOff>
      <xdr:row>0</xdr:row>
      <xdr:rowOff>40605</xdr:rowOff>
    </xdr:from>
    <xdr:to>
      <xdr:col>0</xdr:col>
      <xdr:colOff>536331</xdr:colOff>
      <xdr:row>0</xdr:row>
      <xdr:rowOff>342900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3685" y="40605"/>
          <a:ext cx="392646" cy="30229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143685</xdr:colOff>
      <xdr:row>0</xdr:row>
      <xdr:rowOff>40605</xdr:rowOff>
    </xdr:from>
    <xdr:to>
      <xdr:col>0</xdr:col>
      <xdr:colOff>145806</xdr:colOff>
      <xdr:row>0</xdr:row>
      <xdr:rowOff>190500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3685" y="40605"/>
          <a:ext cx="392646" cy="302295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57150</xdr:rowOff>
    </xdr:from>
    <xdr:to>
      <xdr:col>1</xdr:col>
      <xdr:colOff>202146</xdr:colOff>
      <xdr:row>0</xdr:row>
      <xdr:rowOff>359445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57150"/>
          <a:ext cx="392646" cy="30229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143685</xdr:colOff>
      <xdr:row>0</xdr:row>
      <xdr:rowOff>40605</xdr:rowOff>
    </xdr:from>
    <xdr:to>
      <xdr:col>0</xdr:col>
      <xdr:colOff>145806</xdr:colOff>
      <xdr:row>0</xdr:row>
      <xdr:rowOff>190500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3685" y="40605"/>
          <a:ext cx="2121" cy="149895"/>
        </a:xfrm>
        <a:prstGeom prst="rect">
          <a:avLst/>
        </a:prstGeom>
      </xdr:spPr>
    </xdr:pic>
    <xdr:clientData/>
  </xdr:twoCellAnchor>
  <xdr:twoCellAnchor editAs="oneCell">
    <xdr:from>
      <xdr:col>0</xdr:col>
      <xdr:colOff>2971801</xdr:colOff>
      <xdr:row>0</xdr:row>
      <xdr:rowOff>28575</xdr:rowOff>
    </xdr:from>
    <xdr:to>
      <xdr:col>1</xdr:col>
      <xdr:colOff>276225</xdr:colOff>
      <xdr:row>0</xdr:row>
      <xdr:rowOff>352425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971801" y="28575"/>
          <a:ext cx="352424" cy="32385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143685</xdr:colOff>
      <xdr:row>0</xdr:row>
      <xdr:rowOff>40605</xdr:rowOff>
    </xdr:from>
    <xdr:to>
      <xdr:col>0</xdr:col>
      <xdr:colOff>145806</xdr:colOff>
      <xdr:row>0</xdr:row>
      <xdr:rowOff>190500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3685" y="40605"/>
          <a:ext cx="2121" cy="149895"/>
        </a:xfrm>
        <a:prstGeom prst="rect">
          <a:avLst/>
        </a:prstGeom>
      </xdr:spPr>
    </xdr:pic>
    <xdr:clientData/>
  </xdr:twoCellAnchor>
  <xdr:twoCellAnchor editAs="oneCell">
    <xdr:from>
      <xdr:col>0</xdr:col>
      <xdr:colOff>219076</xdr:colOff>
      <xdr:row>0</xdr:row>
      <xdr:rowOff>95250</xdr:rowOff>
    </xdr:from>
    <xdr:to>
      <xdr:col>0</xdr:col>
      <xdr:colOff>571500</xdr:colOff>
      <xdr:row>0</xdr:row>
      <xdr:rowOff>361950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19076" y="95250"/>
          <a:ext cx="352424" cy="266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C17"/>
  <sheetViews>
    <sheetView zoomScale="115" zoomScaleNormal="115" workbookViewId="0">
      <selection activeCell="F11" sqref="F11"/>
    </sheetView>
  </sheetViews>
  <sheetFormatPr baseColWidth="10" defaultRowHeight="15" x14ac:dyDescent="0.25"/>
  <cols>
    <col min="1" max="1" width="10.42578125" customWidth="1"/>
    <col min="2" max="2" width="53.140625" customWidth="1"/>
    <col min="3" max="3" width="20.5703125" style="63" customWidth="1"/>
  </cols>
  <sheetData>
    <row r="1" spans="1:3" ht="27.75" customHeight="1" x14ac:dyDescent="0.25">
      <c r="A1" s="133" t="s">
        <v>1271</v>
      </c>
      <c r="B1" s="133"/>
      <c r="C1" s="133"/>
    </row>
    <row r="2" spans="1:3" x14ac:dyDescent="0.25">
      <c r="A2" s="132" t="s">
        <v>933</v>
      </c>
      <c r="B2" s="132"/>
      <c r="C2" s="132"/>
    </row>
    <row r="3" spans="1:3" x14ac:dyDescent="0.25">
      <c r="A3" s="3" t="s">
        <v>0</v>
      </c>
      <c r="B3" s="1"/>
      <c r="C3" s="93"/>
    </row>
    <row r="4" spans="1:3" ht="25.5" x14ac:dyDescent="0.25">
      <c r="A4" s="130" t="s">
        <v>1</v>
      </c>
      <c r="B4" s="131"/>
      <c r="C4" s="240" t="s">
        <v>2</v>
      </c>
    </row>
    <row r="5" spans="1:3" x14ac:dyDescent="0.25">
      <c r="A5" s="4">
        <v>1</v>
      </c>
      <c r="B5" s="4" t="s">
        <v>3</v>
      </c>
      <c r="C5" s="95">
        <v>0</v>
      </c>
    </row>
    <row r="6" spans="1:3" x14ac:dyDescent="0.25">
      <c r="A6" s="4">
        <v>2</v>
      </c>
      <c r="B6" s="4" t="s">
        <v>4</v>
      </c>
      <c r="C6" s="95">
        <v>0</v>
      </c>
    </row>
    <row r="7" spans="1:3" x14ac:dyDescent="0.25">
      <c r="A7" s="4">
        <v>4</v>
      </c>
      <c r="B7" s="4" t="s">
        <v>5</v>
      </c>
      <c r="C7" s="95">
        <f>482506730-3165655</f>
        <v>479341075</v>
      </c>
    </row>
    <row r="8" spans="1:3" x14ac:dyDescent="0.25">
      <c r="A8" s="4">
        <v>5</v>
      </c>
      <c r="B8" s="4" t="s">
        <v>6</v>
      </c>
      <c r="C8" s="95">
        <v>0</v>
      </c>
    </row>
    <row r="9" spans="1:3" x14ac:dyDescent="0.25">
      <c r="A9" s="4">
        <v>6</v>
      </c>
      <c r="B9" s="4" t="s">
        <v>7</v>
      </c>
      <c r="C9" s="95">
        <v>0</v>
      </c>
    </row>
    <row r="10" spans="1:3" x14ac:dyDescent="0.25">
      <c r="A10" s="4">
        <v>7</v>
      </c>
      <c r="B10" s="4" t="s">
        <v>8</v>
      </c>
      <c r="C10" s="95">
        <v>0</v>
      </c>
    </row>
    <row r="11" spans="1:3" ht="15" customHeight="1" x14ac:dyDescent="0.25">
      <c r="A11" s="130" t="s">
        <v>1272</v>
      </c>
      <c r="B11" s="131"/>
      <c r="C11" s="241">
        <f>SUM(C5:C10)</f>
        <v>479341075</v>
      </c>
    </row>
    <row r="12" spans="1:3" x14ac:dyDescent="0.25">
      <c r="A12" s="1"/>
      <c r="B12" s="1"/>
      <c r="C12" s="93"/>
    </row>
    <row r="13" spans="1:3" x14ac:dyDescent="0.25">
      <c r="A13" s="5" t="s">
        <v>0</v>
      </c>
      <c r="B13" s="1"/>
      <c r="C13" s="93"/>
    </row>
    <row r="17" spans="3:3" x14ac:dyDescent="0.25">
      <c r="C17" s="63" t="s">
        <v>939</v>
      </c>
    </row>
  </sheetData>
  <mergeCells count="4">
    <mergeCell ref="A4:B4"/>
    <mergeCell ref="A11:B11"/>
    <mergeCell ref="A2:C2"/>
    <mergeCell ref="A1:C1"/>
  </mergeCells>
  <printOptions horizontalCentered="1"/>
  <pageMargins left="0.70866141732283472" right="0.70866141732283472" top="0.74803149606299213" bottom="0.74803149606299213" header="0.31496062992125984" footer="0.31496062992125984"/>
  <pageSetup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7" tint="0.59999389629810485"/>
    <pageSetUpPr fitToPage="1"/>
  </sheetPr>
  <dimension ref="A1:B8"/>
  <sheetViews>
    <sheetView zoomScale="115" zoomScaleNormal="115" workbookViewId="0">
      <selection activeCell="A2" sqref="A2:XFD2"/>
    </sheetView>
  </sheetViews>
  <sheetFormatPr baseColWidth="10" defaultRowHeight="15" x14ac:dyDescent="0.25"/>
  <cols>
    <col min="1" max="1" width="62.28515625" customWidth="1"/>
    <col min="2" max="2" width="25.42578125" customWidth="1"/>
  </cols>
  <sheetData>
    <row r="1" spans="1:2" ht="30.75" customHeight="1" x14ac:dyDescent="0.25">
      <c r="A1" s="133" t="s">
        <v>1271</v>
      </c>
      <c r="B1" s="133"/>
    </row>
    <row r="2" spans="1:2" x14ac:dyDescent="0.25">
      <c r="A2" s="3" t="s">
        <v>0</v>
      </c>
      <c r="B2" s="1"/>
    </row>
    <row r="3" spans="1:2" ht="26.25" x14ac:dyDescent="0.25">
      <c r="A3" s="35" t="s">
        <v>845</v>
      </c>
      <c r="B3" s="116" t="s">
        <v>2</v>
      </c>
    </row>
    <row r="4" spans="1:2" x14ac:dyDescent="0.25">
      <c r="A4" s="34" t="s">
        <v>0</v>
      </c>
      <c r="B4" s="34" t="s">
        <v>0</v>
      </c>
    </row>
    <row r="5" spans="1:2" x14ac:dyDescent="0.25">
      <c r="A5" s="34" t="s">
        <v>0</v>
      </c>
      <c r="B5" s="34" t="s">
        <v>0</v>
      </c>
    </row>
    <row r="6" spans="1:2" x14ac:dyDescent="0.25">
      <c r="A6" s="36" t="s">
        <v>501</v>
      </c>
      <c r="B6" s="36" t="s">
        <v>0</v>
      </c>
    </row>
    <row r="7" spans="1:2" x14ac:dyDescent="0.25">
      <c r="A7" s="2" t="s">
        <v>0</v>
      </c>
      <c r="B7" s="1"/>
    </row>
    <row r="8" spans="1:2" ht="26.25" x14ac:dyDescent="0.4">
      <c r="A8" s="184" t="s">
        <v>1278</v>
      </c>
      <c r="B8" s="184"/>
    </row>
  </sheetData>
  <mergeCells count="2">
    <mergeCell ref="A1:B1"/>
    <mergeCell ref="A8:B8"/>
  </mergeCells>
  <pageMargins left="0.70866141732283472" right="0.70866141732283472" top="0.74803149606299213" bottom="0.74803149606299213" header="0.31496062992125984" footer="0.31496062992125984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7" tint="0.59999389629810485"/>
    <pageSetUpPr fitToPage="1"/>
  </sheetPr>
  <dimension ref="A1:C16"/>
  <sheetViews>
    <sheetView workbookViewId="0">
      <selection activeCell="A2" sqref="A2:XFD2"/>
    </sheetView>
  </sheetViews>
  <sheetFormatPr baseColWidth="10" defaultRowHeight="15" x14ac:dyDescent="0.25"/>
  <cols>
    <col min="1" max="1" width="45.7109375" bestFit="1" customWidth="1"/>
    <col min="2" max="2" width="31.28515625" bestFit="1" customWidth="1"/>
    <col min="3" max="3" width="19.7109375" bestFit="1" customWidth="1"/>
  </cols>
  <sheetData>
    <row r="1" spans="1:3" ht="26.25" customHeight="1" x14ac:dyDescent="0.25">
      <c r="A1" s="133" t="s">
        <v>1271</v>
      </c>
      <c r="B1" s="133"/>
      <c r="C1" s="133"/>
    </row>
    <row r="2" spans="1:3" ht="26.25" customHeight="1" x14ac:dyDescent="0.25">
      <c r="A2" s="185" t="s">
        <v>846</v>
      </c>
      <c r="B2" s="185"/>
      <c r="C2" s="185"/>
    </row>
    <row r="3" spans="1:3" x14ac:dyDescent="0.25">
      <c r="A3" s="2" t="s">
        <v>0</v>
      </c>
      <c r="B3" s="1"/>
      <c r="C3" s="1"/>
    </row>
    <row r="4" spans="1:3" ht="25.5" x14ac:dyDescent="0.25">
      <c r="A4" s="78" t="s">
        <v>847</v>
      </c>
      <c r="B4" s="78" t="s">
        <v>848</v>
      </c>
      <c r="C4" s="78" t="s">
        <v>2</v>
      </c>
    </row>
    <row r="5" spans="1:3" x14ac:dyDescent="0.25">
      <c r="A5" s="78" t="s">
        <v>849</v>
      </c>
      <c r="B5" s="78"/>
      <c r="C5" s="78" t="s">
        <v>0</v>
      </c>
    </row>
    <row r="6" spans="1:3" x14ac:dyDescent="0.25">
      <c r="A6" s="25" t="s">
        <v>850</v>
      </c>
      <c r="B6" s="25" t="s">
        <v>851</v>
      </c>
      <c r="C6" s="4" t="s">
        <v>0</v>
      </c>
    </row>
    <row r="7" spans="1:3" x14ac:dyDescent="0.25">
      <c r="A7" s="78" t="s">
        <v>852</v>
      </c>
      <c r="B7" s="78"/>
      <c r="C7" s="78" t="s">
        <v>0</v>
      </c>
    </row>
    <row r="8" spans="1:3" x14ac:dyDescent="0.25">
      <c r="A8" s="25" t="s">
        <v>850</v>
      </c>
      <c r="B8" s="25" t="s">
        <v>851</v>
      </c>
      <c r="C8" s="4" t="s">
        <v>0</v>
      </c>
    </row>
    <row r="9" spans="1:3" x14ac:dyDescent="0.25">
      <c r="A9" s="78" t="s">
        <v>853</v>
      </c>
      <c r="B9" s="78"/>
      <c r="C9" s="78" t="s">
        <v>0</v>
      </c>
    </row>
    <row r="10" spans="1:3" x14ac:dyDescent="0.25">
      <c r="A10" s="25" t="s">
        <v>850</v>
      </c>
      <c r="B10" s="25" t="s">
        <v>851</v>
      </c>
      <c r="C10" s="4" t="s">
        <v>0</v>
      </c>
    </row>
    <row r="11" spans="1:3" x14ac:dyDescent="0.25">
      <c r="A11" s="78" t="s">
        <v>854</v>
      </c>
      <c r="B11" s="78"/>
      <c r="C11" s="78" t="s">
        <v>0</v>
      </c>
    </row>
    <row r="12" spans="1:3" x14ac:dyDescent="0.25">
      <c r="A12" s="25" t="s">
        <v>850</v>
      </c>
      <c r="B12" s="25" t="s">
        <v>851</v>
      </c>
      <c r="C12" s="4" t="s">
        <v>0</v>
      </c>
    </row>
    <row r="13" spans="1:3" x14ac:dyDescent="0.25">
      <c r="A13" s="78" t="s">
        <v>501</v>
      </c>
      <c r="B13" s="78"/>
      <c r="C13" s="78" t="s">
        <v>0</v>
      </c>
    </row>
    <row r="16" spans="1:3" ht="26.25" x14ac:dyDescent="0.4">
      <c r="A16" s="184" t="s">
        <v>1278</v>
      </c>
      <c r="B16" s="184"/>
      <c r="C16" s="184"/>
    </row>
  </sheetData>
  <mergeCells count="3">
    <mergeCell ref="A2:C2"/>
    <mergeCell ref="A1:C1"/>
    <mergeCell ref="A16:C16"/>
  </mergeCells>
  <pageMargins left="0.70866141732283472" right="0.70866141732283472" top="0.74803149606299213" bottom="0.74803149606299213" header="0.31496062992125984" footer="0.31496062992125984"/>
  <pageSetup scale="93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FF00"/>
    <pageSetUpPr fitToPage="1"/>
  </sheetPr>
  <dimension ref="A1:D22"/>
  <sheetViews>
    <sheetView workbookViewId="0">
      <selection activeCell="C6" sqref="C6"/>
    </sheetView>
  </sheetViews>
  <sheetFormatPr baseColWidth="10" defaultRowHeight="15" x14ac:dyDescent="0.25"/>
  <cols>
    <col min="1" max="1" width="68.5703125" customWidth="1"/>
    <col min="2" max="2" width="19.7109375" style="63" bestFit="1" customWidth="1"/>
    <col min="3" max="3" width="13.140625" style="63" bestFit="1" customWidth="1"/>
    <col min="4" max="4" width="11.5703125" bestFit="1" customWidth="1"/>
  </cols>
  <sheetData>
    <row r="1" spans="1:4" ht="30.75" customHeight="1" x14ac:dyDescent="0.25">
      <c r="A1" s="133" t="s">
        <v>1271</v>
      </c>
      <c r="B1" s="133"/>
    </row>
    <row r="2" spans="1:4" x14ac:dyDescent="0.25">
      <c r="A2" s="2" t="s">
        <v>0</v>
      </c>
      <c r="B2" s="93"/>
    </row>
    <row r="3" spans="1:4" ht="25.5" x14ac:dyDescent="0.25">
      <c r="A3" s="78" t="s">
        <v>855</v>
      </c>
      <c r="B3" s="94" t="s">
        <v>2</v>
      </c>
    </row>
    <row r="4" spans="1:4" x14ac:dyDescent="0.25">
      <c r="A4" s="25" t="s">
        <v>946</v>
      </c>
      <c r="B4" s="95">
        <v>10536</v>
      </c>
    </row>
    <row r="5" spans="1:4" x14ac:dyDescent="0.25">
      <c r="A5" s="25" t="s">
        <v>947</v>
      </c>
      <c r="B5" s="95">
        <v>34208.400000000001</v>
      </c>
    </row>
    <row r="6" spans="1:4" x14ac:dyDescent="0.25">
      <c r="A6" s="25" t="s">
        <v>940</v>
      </c>
      <c r="B6" s="95">
        <v>14562.84</v>
      </c>
    </row>
    <row r="7" spans="1:4" x14ac:dyDescent="0.25">
      <c r="A7" s="25" t="s">
        <v>948</v>
      </c>
      <c r="B7" s="95">
        <v>35449.599999999999</v>
      </c>
    </row>
    <row r="8" spans="1:4" x14ac:dyDescent="0.25">
      <c r="A8" s="25" t="s">
        <v>949</v>
      </c>
      <c r="B8" s="95">
        <v>57750</v>
      </c>
    </row>
    <row r="9" spans="1:4" x14ac:dyDescent="0.25">
      <c r="A9" s="25" t="s">
        <v>950</v>
      </c>
      <c r="B9" s="95">
        <v>32126.75</v>
      </c>
    </row>
    <row r="10" spans="1:4" x14ac:dyDescent="0.25">
      <c r="A10" s="25" t="s">
        <v>941</v>
      </c>
      <c r="B10" s="95">
        <v>437664.48</v>
      </c>
    </row>
    <row r="11" spans="1:4" x14ac:dyDescent="0.25">
      <c r="A11" s="25" t="s">
        <v>951</v>
      </c>
      <c r="B11" s="95">
        <v>172978.28</v>
      </c>
      <c r="D11" s="117"/>
    </row>
    <row r="12" spans="1:4" x14ac:dyDescent="0.25">
      <c r="A12" s="25" t="s">
        <v>952</v>
      </c>
      <c r="B12" s="95">
        <v>126708.75</v>
      </c>
    </row>
    <row r="13" spans="1:4" x14ac:dyDescent="0.25">
      <c r="A13" s="25" t="s">
        <v>953</v>
      </c>
      <c r="B13" s="95">
        <v>69260.36</v>
      </c>
    </row>
    <row r="14" spans="1:4" x14ac:dyDescent="0.25">
      <c r="A14" s="25" t="s">
        <v>942</v>
      </c>
      <c r="B14" s="95">
        <v>12000</v>
      </c>
    </row>
    <row r="15" spans="1:4" x14ac:dyDescent="0.25">
      <c r="A15" s="25" t="s">
        <v>943</v>
      </c>
      <c r="B15" s="95">
        <v>10356</v>
      </c>
    </row>
    <row r="16" spans="1:4" x14ac:dyDescent="0.25">
      <c r="A16" s="25" t="s">
        <v>944</v>
      </c>
      <c r="B16" s="95">
        <v>33154.5</v>
      </c>
    </row>
    <row r="17" spans="1:2" x14ac:dyDescent="0.25">
      <c r="A17" s="25" t="s">
        <v>954</v>
      </c>
      <c r="B17" s="95">
        <v>98589.96</v>
      </c>
    </row>
    <row r="18" spans="1:2" x14ac:dyDescent="0.25">
      <c r="A18" s="25" t="s">
        <v>955</v>
      </c>
      <c r="B18" s="95">
        <v>367500</v>
      </c>
    </row>
    <row r="19" spans="1:2" x14ac:dyDescent="0.25">
      <c r="A19" s="25" t="s">
        <v>1315</v>
      </c>
      <c r="B19" s="95">
        <v>200000</v>
      </c>
    </row>
    <row r="20" spans="1:2" x14ac:dyDescent="0.25">
      <c r="A20" s="25" t="s">
        <v>945</v>
      </c>
      <c r="B20" s="95">
        <v>5400</v>
      </c>
    </row>
    <row r="21" spans="1:2" x14ac:dyDescent="0.25">
      <c r="A21" s="78" t="s">
        <v>501</v>
      </c>
      <c r="B21" s="94">
        <f>SUM(B4:B20)</f>
        <v>1718245.92</v>
      </c>
    </row>
    <row r="22" spans="1:2" x14ac:dyDescent="0.25">
      <c r="A22" s="2" t="s">
        <v>0</v>
      </c>
      <c r="B22" s="93"/>
    </row>
  </sheetData>
  <mergeCells count="1">
    <mergeCell ref="A1:B1"/>
  </mergeCells>
  <printOptions horizontalCentered="1"/>
  <pageMargins left="0.70866141732283472" right="0.70866141732283472" top="0.74803149606299213" bottom="0.74803149606299213" header="0.31496062992125984" footer="0.31496062992125984"/>
  <pageSetup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7" tint="0.59999389629810485"/>
    <pageSetUpPr fitToPage="1"/>
  </sheetPr>
  <dimension ref="A1:D10"/>
  <sheetViews>
    <sheetView zoomScale="115" zoomScaleNormal="115" workbookViewId="0">
      <selection activeCell="A9" sqref="A9:XFD9"/>
    </sheetView>
  </sheetViews>
  <sheetFormatPr baseColWidth="10" defaultRowHeight="15" x14ac:dyDescent="0.25"/>
  <cols>
    <col min="1" max="1" width="45.7109375" bestFit="1" customWidth="1"/>
    <col min="2" max="2" width="36" bestFit="1" customWidth="1"/>
    <col min="3" max="3" width="34.42578125" bestFit="1" customWidth="1"/>
    <col min="4" max="4" width="38.7109375" bestFit="1" customWidth="1"/>
  </cols>
  <sheetData>
    <row r="1" spans="1:4" ht="23.25" customHeight="1" x14ac:dyDescent="0.25">
      <c r="A1" s="133" t="s">
        <v>1271</v>
      </c>
      <c r="B1" s="133"/>
      <c r="C1" s="133"/>
      <c r="D1" s="133"/>
    </row>
    <row r="2" spans="1:4" x14ac:dyDescent="0.25">
      <c r="A2" s="37" t="s">
        <v>0</v>
      </c>
      <c r="B2" s="1"/>
      <c r="C2" s="1"/>
      <c r="D2" s="1"/>
    </row>
    <row r="3" spans="1:4" ht="25.5" x14ac:dyDescent="0.25">
      <c r="A3" s="78" t="s">
        <v>856</v>
      </c>
      <c r="B3" s="78" t="s">
        <v>857</v>
      </c>
      <c r="C3" s="78" t="s">
        <v>1316</v>
      </c>
      <c r="D3" s="78" t="s">
        <v>858</v>
      </c>
    </row>
    <row r="4" spans="1:4" x14ac:dyDescent="0.25">
      <c r="A4" s="6" t="s">
        <v>0</v>
      </c>
      <c r="B4" s="38"/>
      <c r="C4" s="26"/>
      <c r="D4" s="26"/>
    </row>
    <row r="5" spans="1:4" x14ac:dyDescent="0.25">
      <c r="A5" s="6" t="s">
        <v>0</v>
      </c>
      <c r="B5" s="38"/>
      <c r="C5" s="26"/>
      <c r="D5" s="26"/>
    </row>
    <row r="6" spans="1:4" x14ac:dyDescent="0.25">
      <c r="A6" s="78" t="s">
        <v>501</v>
      </c>
      <c r="B6" s="78" t="s">
        <v>0</v>
      </c>
      <c r="C6" s="78" t="s">
        <v>0</v>
      </c>
      <c r="D6" s="78" t="s">
        <v>0</v>
      </c>
    </row>
    <row r="7" spans="1:4" x14ac:dyDescent="0.25">
      <c r="A7" s="2" t="s">
        <v>0</v>
      </c>
      <c r="B7" s="1"/>
      <c r="C7" s="1"/>
      <c r="D7" s="1"/>
    </row>
    <row r="8" spans="1:4" x14ac:dyDescent="0.25">
      <c r="A8" s="2" t="s">
        <v>0</v>
      </c>
      <c r="B8" s="1"/>
      <c r="C8" s="1"/>
      <c r="D8" s="1"/>
    </row>
    <row r="9" spans="1:4" x14ac:dyDescent="0.25">
      <c r="A9" s="2" t="s">
        <v>0</v>
      </c>
      <c r="B9" s="1"/>
      <c r="C9" s="1"/>
      <c r="D9" s="1"/>
    </row>
    <row r="10" spans="1:4" ht="26.25" x14ac:dyDescent="0.4">
      <c r="A10" s="184" t="s">
        <v>1278</v>
      </c>
      <c r="B10" s="184"/>
      <c r="C10" s="184"/>
      <c r="D10" s="184"/>
    </row>
  </sheetData>
  <mergeCells count="2">
    <mergeCell ref="A1:D1"/>
    <mergeCell ref="A10:D10"/>
  </mergeCells>
  <printOptions horizontalCentered="1"/>
  <pageMargins left="0.70866141732283472" right="0.70866141732283472" top="0.74803149606299213" bottom="0.74803149606299213" header="0.31496062992125984" footer="0.31496062992125984"/>
  <pageSetup scale="68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7" tint="0.59999389629810485"/>
    <pageSetUpPr fitToPage="1"/>
  </sheetPr>
  <dimension ref="A1:F13"/>
  <sheetViews>
    <sheetView workbookViewId="0">
      <selection activeCell="A12" sqref="A12:XFD18"/>
    </sheetView>
  </sheetViews>
  <sheetFormatPr baseColWidth="10" defaultRowHeight="15" x14ac:dyDescent="0.25"/>
  <cols>
    <col min="1" max="1" width="45.7109375" bestFit="1" customWidth="1"/>
    <col min="2" max="2" width="11.5703125" bestFit="1" customWidth="1"/>
    <col min="3" max="3" width="32.5703125" bestFit="1" customWidth="1"/>
    <col min="4" max="4" width="16.140625" bestFit="1" customWidth="1"/>
    <col min="5" max="5" width="43.85546875" bestFit="1" customWidth="1"/>
    <col min="6" max="6" width="40.42578125" bestFit="1" customWidth="1"/>
  </cols>
  <sheetData>
    <row r="1" spans="1:6" ht="28.5" customHeight="1" x14ac:dyDescent="0.25">
      <c r="A1" s="133" t="s">
        <v>1271</v>
      </c>
      <c r="B1" s="133"/>
      <c r="C1" s="133"/>
      <c r="D1" s="133"/>
      <c r="E1" s="133"/>
      <c r="F1" s="133"/>
    </row>
    <row r="2" spans="1:6" x14ac:dyDescent="0.25">
      <c r="A2" s="2" t="s">
        <v>0</v>
      </c>
    </row>
    <row r="4" spans="1:6" x14ac:dyDescent="0.25">
      <c r="A4" s="188" t="s">
        <v>859</v>
      </c>
      <c r="B4" s="189"/>
      <c r="C4" s="189"/>
      <c r="D4" s="189"/>
      <c r="E4" s="189"/>
      <c r="F4" s="190"/>
    </row>
    <row r="5" spans="1:6" x14ac:dyDescent="0.25">
      <c r="A5" s="188" t="s">
        <v>860</v>
      </c>
      <c r="B5" s="190"/>
      <c r="C5" s="186" t="s">
        <v>861</v>
      </c>
      <c r="D5" s="186" t="s">
        <v>862</v>
      </c>
      <c r="E5" s="186" t="s">
        <v>929</v>
      </c>
      <c r="F5" s="186" t="s">
        <v>863</v>
      </c>
    </row>
    <row r="6" spans="1:6" x14ac:dyDescent="0.25">
      <c r="A6" s="39" t="s">
        <v>864</v>
      </c>
      <c r="B6" s="40" t="s">
        <v>865</v>
      </c>
      <c r="C6" s="187"/>
      <c r="D6" s="187"/>
      <c r="E6" s="187"/>
      <c r="F6" s="187"/>
    </row>
    <row r="7" spans="1:6" x14ac:dyDescent="0.25">
      <c r="A7" s="191"/>
      <c r="B7" s="193" t="s">
        <v>0</v>
      </c>
      <c r="C7" s="193" t="s">
        <v>0</v>
      </c>
      <c r="D7" s="193" t="s">
        <v>0</v>
      </c>
      <c r="E7" s="4" t="s">
        <v>0</v>
      </c>
      <c r="F7" s="26"/>
    </row>
    <row r="8" spans="1:6" x14ac:dyDescent="0.25">
      <c r="A8" s="192"/>
      <c r="B8" s="194"/>
      <c r="C8" s="194"/>
      <c r="D8" s="194"/>
      <c r="E8" s="4" t="s">
        <v>0</v>
      </c>
      <c r="F8" s="26"/>
    </row>
    <row r="9" spans="1:6" x14ac:dyDescent="0.25">
      <c r="A9" s="195" t="s">
        <v>866</v>
      </c>
      <c r="B9" s="196"/>
      <c r="C9" s="196"/>
      <c r="D9" s="197"/>
      <c r="E9" s="41" t="s">
        <v>0</v>
      </c>
      <c r="F9" s="41" t="s">
        <v>0</v>
      </c>
    </row>
    <row r="13" spans="1:6" ht="26.25" x14ac:dyDescent="0.4">
      <c r="A13" s="184" t="s">
        <v>1278</v>
      </c>
      <c r="B13" s="184"/>
      <c r="C13" s="184"/>
      <c r="D13" s="184"/>
      <c r="E13" s="184"/>
      <c r="F13" s="184"/>
    </row>
  </sheetData>
  <mergeCells count="13">
    <mergeCell ref="A7:A8"/>
    <mergeCell ref="B7:B8"/>
    <mergeCell ref="C7:C8"/>
    <mergeCell ref="D7:D8"/>
    <mergeCell ref="A9:D9"/>
    <mergeCell ref="A13:F13"/>
    <mergeCell ref="C5:C6"/>
    <mergeCell ref="D5:D6"/>
    <mergeCell ref="E5:E6"/>
    <mergeCell ref="F5:F6"/>
    <mergeCell ref="A1:F1"/>
    <mergeCell ref="A4:F4"/>
    <mergeCell ref="A5:B5"/>
  </mergeCells>
  <printOptions horizontalCentered="1"/>
  <pageMargins left="0.70866141732283472" right="0.70866141732283472" top="0.74803149606299213" bottom="0.74803149606299213" header="0.31496062992125984" footer="0.31496062992125984"/>
  <pageSetup scale="57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FFFF00"/>
  </sheetPr>
  <dimension ref="A1:F198"/>
  <sheetViews>
    <sheetView zoomScale="130" zoomScaleNormal="130" workbookViewId="0">
      <selection activeCell="A2" sqref="A2:XFD2"/>
    </sheetView>
  </sheetViews>
  <sheetFormatPr baseColWidth="10" defaultRowHeight="15" x14ac:dyDescent="0.25"/>
  <cols>
    <col min="1" max="1" width="45.7109375" bestFit="1" customWidth="1"/>
    <col min="2" max="2" width="29" bestFit="1" customWidth="1"/>
    <col min="3" max="3" width="16.140625" bestFit="1" customWidth="1"/>
    <col min="4" max="4" width="11.5703125" bestFit="1" customWidth="1"/>
    <col min="5" max="5" width="14.5703125" customWidth="1"/>
    <col min="6" max="6" width="11.5703125" bestFit="1" customWidth="1"/>
  </cols>
  <sheetData>
    <row r="1" spans="1:6" ht="29.25" customHeight="1" x14ac:dyDescent="0.25">
      <c r="A1" s="133" t="s">
        <v>1271</v>
      </c>
      <c r="B1" s="133"/>
      <c r="C1" s="133"/>
      <c r="D1" s="133"/>
      <c r="E1" s="133"/>
      <c r="F1" s="133"/>
    </row>
    <row r="2" spans="1:6" ht="26.25" customHeight="1" x14ac:dyDescent="0.25">
      <c r="A2" s="198" t="s">
        <v>930</v>
      </c>
      <c r="B2" s="198"/>
      <c r="C2" s="198"/>
      <c r="D2" s="198"/>
      <c r="E2" s="198"/>
      <c r="F2" s="198"/>
    </row>
    <row r="3" spans="1:6" x14ac:dyDescent="0.25">
      <c r="A3" s="3" t="s">
        <v>0</v>
      </c>
      <c r="B3" s="1"/>
      <c r="C3" s="1"/>
      <c r="D3" s="1"/>
      <c r="E3" s="1"/>
      <c r="F3" s="1"/>
    </row>
    <row r="4" spans="1:6" ht="25.5" x14ac:dyDescent="0.25">
      <c r="A4" s="78" t="s">
        <v>867</v>
      </c>
      <c r="B4" s="78" t="s">
        <v>868</v>
      </c>
      <c r="C4" s="78" t="s">
        <v>869</v>
      </c>
      <c r="D4" s="78" t="s">
        <v>870</v>
      </c>
      <c r="E4" s="78" t="s">
        <v>958</v>
      </c>
      <c r="F4" s="78" t="s">
        <v>871</v>
      </c>
    </row>
    <row r="5" spans="1:6" x14ac:dyDescent="0.25">
      <c r="A5" s="25" t="s">
        <v>1154</v>
      </c>
      <c r="B5" s="25" t="s">
        <v>1155</v>
      </c>
      <c r="C5" s="25">
        <v>3</v>
      </c>
      <c r="D5" s="25">
        <v>3</v>
      </c>
      <c r="E5" s="25">
        <v>0</v>
      </c>
      <c r="F5" s="25" t="s">
        <v>0</v>
      </c>
    </row>
    <row r="6" spans="1:6" x14ac:dyDescent="0.25">
      <c r="A6" s="25"/>
      <c r="B6" s="25" t="s">
        <v>1156</v>
      </c>
      <c r="C6" s="25">
        <v>1</v>
      </c>
      <c r="D6" s="25">
        <v>1</v>
      </c>
      <c r="E6" s="25">
        <v>0</v>
      </c>
      <c r="F6" s="25"/>
    </row>
    <row r="7" spans="1:6" ht="24.75" x14ac:dyDescent="0.25">
      <c r="A7" s="25"/>
      <c r="B7" s="25" t="s">
        <v>1157</v>
      </c>
      <c r="C7" s="25">
        <v>6</v>
      </c>
      <c r="D7" s="25">
        <v>6</v>
      </c>
      <c r="E7" s="25">
        <v>0</v>
      </c>
      <c r="F7" s="25"/>
    </row>
    <row r="8" spans="1:6" x14ac:dyDescent="0.25">
      <c r="A8" s="78" t="s">
        <v>872</v>
      </c>
      <c r="B8" s="78" t="s">
        <v>471</v>
      </c>
      <c r="C8" s="78">
        <v>10</v>
      </c>
      <c r="D8" s="78">
        <v>10</v>
      </c>
      <c r="E8" s="78">
        <v>0</v>
      </c>
      <c r="F8" s="78" t="s">
        <v>0</v>
      </c>
    </row>
    <row r="9" spans="1:6" x14ac:dyDescent="0.25">
      <c r="A9" s="25" t="s">
        <v>1158</v>
      </c>
      <c r="B9" s="25" t="s">
        <v>1159</v>
      </c>
      <c r="C9" s="25">
        <v>3</v>
      </c>
      <c r="D9" s="25">
        <v>3</v>
      </c>
      <c r="E9" s="25">
        <v>0</v>
      </c>
      <c r="F9" s="25" t="s">
        <v>0</v>
      </c>
    </row>
    <row r="10" spans="1:6" x14ac:dyDescent="0.25">
      <c r="A10" s="25"/>
      <c r="B10" s="25" t="s">
        <v>1160</v>
      </c>
      <c r="C10" s="25">
        <v>1</v>
      </c>
      <c r="D10" s="25">
        <v>1</v>
      </c>
      <c r="E10" s="25">
        <v>0</v>
      </c>
      <c r="F10" s="25" t="s">
        <v>0</v>
      </c>
    </row>
    <row r="11" spans="1:6" x14ac:dyDescent="0.25">
      <c r="A11" s="78" t="s">
        <v>872</v>
      </c>
      <c r="B11" s="78"/>
      <c r="C11" s="78">
        <v>4</v>
      </c>
      <c r="D11" s="78">
        <v>4</v>
      </c>
      <c r="E11" s="78">
        <v>0</v>
      </c>
      <c r="F11" s="78" t="s">
        <v>0</v>
      </c>
    </row>
    <row r="12" spans="1:6" ht="15" customHeight="1" x14ac:dyDescent="0.25">
      <c r="A12" s="25" t="s">
        <v>1161</v>
      </c>
      <c r="B12" s="121" t="s">
        <v>1162</v>
      </c>
      <c r="C12" s="25">
        <v>3</v>
      </c>
      <c r="D12" s="25">
        <v>3</v>
      </c>
      <c r="E12" s="25">
        <v>0</v>
      </c>
      <c r="F12" s="25" t="s">
        <v>0</v>
      </c>
    </row>
    <row r="13" spans="1:6" x14ac:dyDescent="0.25">
      <c r="A13" s="25"/>
      <c r="B13" s="25" t="s">
        <v>1163</v>
      </c>
      <c r="C13" s="25">
        <v>1</v>
      </c>
      <c r="D13" s="25">
        <v>1</v>
      </c>
      <c r="E13" s="25">
        <v>0</v>
      </c>
      <c r="F13" s="25" t="s">
        <v>0</v>
      </c>
    </row>
    <row r="14" spans="1:6" x14ac:dyDescent="0.25">
      <c r="A14" s="78" t="s">
        <v>872</v>
      </c>
      <c r="B14" s="78"/>
      <c r="C14" s="78">
        <v>4</v>
      </c>
      <c r="D14" s="78">
        <v>4</v>
      </c>
      <c r="E14" s="78">
        <v>0</v>
      </c>
      <c r="F14" s="78" t="s">
        <v>0</v>
      </c>
    </row>
    <row r="15" spans="1:6" x14ac:dyDescent="0.25">
      <c r="A15" s="25" t="s">
        <v>1164</v>
      </c>
      <c r="B15" s="25" t="s">
        <v>1165</v>
      </c>
      <c r="C15" s="25">
        <v>2</v>
      </c>
      <c r="D15" s="25">
        <v>2</v>
      </c>
      <c r="E15" s="25">
        <v>0</v>
      </c>
      <c r="F15" s="25"/>
    </row>
    <row r="16" spans="1:6" x14ac:dyDescent="0.25">
      <c r="A16" s="25"/>
      <c r="B16" s="25" t="s">
        <v>1166</v>
      </c>
      <c r="C16" s="25">
        <v>1</v>
      </c>
      <c r="D16" s="25">
        <v>1</v>
      </c>
      <c r="E16" s="25">
        <v>0</v>
      </c>
      <c r="F16" s="25"/>
    </row>
    <row r="17" spans="1:6" x14ac:dyDescent="0.25">
      <c r="A17" s="78" t="s">
        <v>872</v>
      </c>
      <c r="B17" s="78"/>
      <c r="C17" s="78">
        <v>3</v>
      </c>
      <c r="D17" s="78">
        <v>3</v>
      </c>
      <c r="E17" s="78">
        <v>0</v>
      </c>
      <c r="F17" s="78"/>
    </row>
    <row r="18" spans="1:6" ht="24.75" x14ac:dyDescent="0.25">
      <c r="A18" s="122" t="s">
        <v>1167</v>
      </c>
      <c r="B18" s="25" t="s">
        <v>1168</v>
      </c>
      <c r="C18" s="25">
        <v>5</v>
      </c>
      <c r="D18" s="25">
        <v>5</v>
      </c>
      <c r="E18" s="25">
        <v>0</v>
      </c>
      <c r="F18" s="25" t="s">
        <v>0</v>
      </c>
    </row>
    <row r="19" spans="1:6" x14ac:dyDescent="0.25">
      <c r="A19" s="25"/>
      <c r="B19" s="25" t="s">
        <v>1156</v>
      </c>
      <c r="C19" s="25">
        <v>1</v>
      </c>
      <c r="D19" s="25">
        <v>1</v>
      </c>
      <c r="E19" s="25">
        <v>0</v>
      </c>
      <c r="F19" s="25" t="s">
        <v>0</v>
      </c>
    </row>
    <row r="20" spans="1:6" x14ac:dyDescent="0.25">
      <c r="A20" s="78" t="s">
        <v>872</v>
      </c>
      <c r="B20" s="78"/>
      <c r="C20" s="78">
        <v>6</v>
      </c>
      <c r="D20" s="78">
        <v>6</v>
      </c>
      <c r="E20" s="78">
        <v>0</v>
      </c>
      <c r="F20" s="78" t="s">
        <v>0</v>
      </c>
    </row>
    <row r="21" spans="1:6" x14ac:dyDescent="0.25">
      <c r="A21" s="25" t="s">
        <v>1169</v>
      </c>
      <c r="B21" s="25" t="s">
        <v>1170</v>
      </c>
      <c r="C21" s="25">
        <v>1</v>
      </c>
      <c r="D21" s="25">
        <v>1</v>
      </c>
      <c r="E21" s="25">
        <v>0</v>
      </c>
      <c r="F21" s="25" t="s">
        <v>0</v>
      </c>
    </row>
    <row r="22" spans="1:6" x14ac:dyDescent="0.25">
      <c r="A22" s="25"/>
      <c r="B22" s="25" t="s">
        <v>1171</v>
      </c>
      <c r="C22" s="25">
        <v>1</v>
      </c>
      <c r="D22" s="25">
        <v>1</v>
      </c>
      <c r="E22" s="25">
        <v>0</v>
      </c>
      <c r="F22" s="25" t="s">
        <v>0</v>
      </c>
    </row>
    <row r="23" spans="1:6" x14ac:dyDescent="0.25">
      <c r="A23" s="25"/>
      <c r="B23" s="25" t="s">
        <v>1172</v>
      </c>
      <c r="C23" s="25">
        <v>1</v>
      </c>
      <c r="D23" s="25">
        <v>1</v>
      </c>
      <c r="E23" s="25">
        <v>0</v>
      </c>
      <c r="F23" s="25" t="s">
        <v>0</v>
      </c>
    </row>
    <row r="24" spans="1:6" x14ac:dyDescent="0.25">
      <c r="A24" s="25"/>
      <c r="B24" s="25" t="s">
        <v>1173</v>
      </c>
      <c r="C24" s="25">
        <v>13</v>
      </c>
      <c r="D24" s="25">
        <v>0</v>
      </c>
      <c r="E24" s="25">
        <v>13</v>
      </c>
      <c r="F24" s="25" t="s">
        <v>0</v>
      </c>
    </row>
    <row r="25" spans="1:6" x14ac:dyDescent="0.25">
      <c r="A25" s="25"/>
      <c r="B25" s="25" t="s">
        <v>1174</v>
      </c>
      <c r="C25" s="25">
        <v>1</v>
      </c>
      <c r="D25" s="25">
        <v>1</v>
      </c>
      <c r="E25" s="25">
        <v>0</v>
      </c>
      <c r="F25" s="25"/>
    </row>
    <row r="26" spans="1:6" x14ac:dyDescent="0.25">
      <c r="A26" s="25"/>
      <c r="B26" s="25" t="s">
        <v>1175</v>
      </c>
      <c r="C26" s="25">
        <v>7</v>
      </c>
      <c r="D26" s="25">
        <v>0</v>
      </c>
      <c r="E26" s="25">
        <v>7</v>
      </c>
      <c r="F26" s="25"/>
    </row>
    <row r="27" spans="1:6" x14ac:dyDescent="0.25">
      <c r="A27" s="25"/>
      <c r="B27" s="25" t="s">
        <v>1156</v>
      </c>
      <c r="C27" s="25">
        <v>1</v>
      </c>
      <c r="D27" s="25">
        <v>1</v>
      </c>
      <c r="E27" s="25">
        <v>0</v>
      </c>
      <c r="F27" s="25"/>
    </row>
    <row r="28" spans="1:6" x14ac:dyDescent="0.25">
      <c r="A28" s="25"/>
      <c r="B28" s="25" t="s">
        <v>1176</v>
      </c>
      <c r="C28" s="25">
        <v>29</v>
      </c>
      <c r="D28" s="25">
        <v>0</v>
      </c>
      <c r="E28" s="25">
        <v>29</v>
      </c>
      <c r="F28" s="25"/>
    </row>
    <row r="29" spans="1:6" x14ac:dyDescent="0.25">
      <c r="A29" s="25"/>
      <c r="B29" s="25" t="s">
        <v>1177</v>
      </c>
      <c r="C29" s="25">
        <v>2</v>
      </c>
      <c r="D29" s="25">
        <v>2</v>
      </c>
      <c r="E29" s="25">
        <v>0</v>
      </c>
      <c r="F29" s="25"/>
    </row>
    <row r="30" spans="1:6" ht="24.75" x14ac:dyDescent="0.25">
      <c r="A30" s="25"/>
      <c r="B30" s="25" t="s">
        <v>1178</v>
      </c>
      <c r="C30" s="25">
        <v>1</v>
      </c>
      <c r="D30" s="25">
        <v>1</v>
      </c>
      <c r="E30" s="25">
        <v>0</v>
      </c>
      <c r="F30" s="25" t="s">
        <v>0</v>
      </c>
    </row>
    <row r="31" spans="1:6" x14ac:dyDescent="0.25">
      <c r="A31" s="78" t="s">
        <v>872</v>
      </c>
      <c r="B31" s="78"/>
      <c r="C31" s="78">
        <v>57</v>
      </c>
      <c r="D31" s="78">
        <v>8</v>
      </c>
      <c r="E31" s="78">
        <v>49</v>
      </c>
      <c r="F31" s="78" t="s">
        <v>0</v>
      </c>
    </row>
    <row r="32" spans="1:6" x14ac:dyDescent="0.25">
      <c r="A32" s="25" t="s">
        <v>1179</v>
      </c>
      <c r="B32" s="25" t="s">
        <v>1180</v>
      </c>
      <c r="C32" s="25">
        <v>2</v>
      </c>
      <c r="D32" s="25">
        <v>2</v>
      </c>
      <c r="E32" s="25">
        <v>0</v>
      </c>
      <c r="F32" s="25"/>
    </row>
    <row r="33" spans="1:6" x14ac:dyDescent="0.25">
      <c r="A33" s="25"/>
      <c r="B33" s="25" t="s">
        <v>1181</v>
      </c>
      <c r="C33" s="25">
        <v>1</v>
      </c>
      <c r="D33" s="25">
        <v>1</v>
      </c>
      <c r="E33" s="25">
        <v>0</v>
      </c>
      <c r="F33" s="25"/>
    </row>
    <row r="34" spans="1:6" ht="36.75" x14ac:dyDescent="0.25">
      <c r="A34" s="25"/>
      <c r="B34" s="25" t="s">
        <v>1182</v>
      </c>
      <c r="C34" s="25">
        <v>1</v>
      </c>
      <c r="D34" s="25">
        <v>1</v>
      </c>
      <c r="E34" s="25">
        <v>0</v>
      </c>
      <c r="F34" s="25"/>
    </row>
    <row r="35" spans="1:6" x14ac:dyDescent="0.25">
      <c r="A35" s="25"/>
      <c r="B35" s="25" t="s">
        <v>1183</v>
      </c>
      <c r="C35" s="25">
        <v>1</v>
      </c>
      <c r="D35" s="25">
        <v>1</v>
      </c>
      <c r="E35" s="25">
        <v>0</v>
      </c>
      <c r="F35" s="25"/>
    </row>
    <row r="36" spans="1:6" x14ac:dyDescent="0.25">
      <c r="A36" s="25"/>
      <c r="B36" s="25" t="s">
        <v>1156</v>
      </c>
      <c r="C36" s="25">
        <v>1</v>
      </c>
      <c r="D36" s="25">
        <v>1</v>
      </c>
      <c r="E36" s="25">
        <v>0</v>
      </c>
      <c r="F36" s="25"/>
    </row>
    <row r="37" spans="1:6" x14ac:dyDescent="0.25">
      <c r="A37" s="78" t="s">
        <v>872</v>
      </c>
      <c r="B37" s="78"/>
      <c r="C37" s="78">
        <v>6</v>
      </c>
      <c r="D37" s="78">
        <v>6</v>
      </c>
      <c r="E37" s="78">
        <v>0</v>
      </c>
      <c r="F37" s="78"/>
    </row>
    <row r="38" spans="1:6" x14ac:dyDescent="0.25">
      <c r="A38" s="25" t="s">
        <v>1184</v>
      </c>
      <c r="B38" s="25" t="s">
        <v>1183</v>
      </c>
      <c r="C38" s="25">
        <v>1</v>
      </c>
      <c r="D38" s="25">
        <v>1</v>
      </c>
      <c r="E38" s="25">
        <v>0</v>
      </c>
      <c r="F38" s="25"/>
    </row>
    <row r="39" spans="1:6" x14ac:dyDescent="0.25">
      <c r="A39" s="25"/>
      <c r="B39" s="25" t="s">
        <v>1181</v>
      </c>
      <c r="C39" s="25">
        <v>1</v>
      </c>
      <c r="D39" s="25">
        <v>1</v>
      </c>
      <c r="E39" s="25">
        <v>0</v>
      </c>
      <c r="F39" s="25"/>
    </row>
    <row r="40" spans="1:6" x14ac:dyDescent="0.25">
      <c r="A40" s="78" t="s">
        <v>872</v>
      </c>
      <c r="B40" s="78"/>
      <c r="C40" s="78">
        <v>2</v>
      </c>
      <c r="D40" s="78">
        <v>2</v>
      </c>
      <c r="E40" s="78">
        <v>0</v>
      </c>
      <c r="F40" s="78"/>
    </row>
    <row r="41" spans="1:6" x14ac:dyDescent="0.25">
      <c r="A41" s="25" t="s">
        <v>1185</v>
      </c>
      <c r="B41" s="25" t="s">
        <v>1186</v>
      </c>
      <c r="C41" s="25">
        <v>1</v>
      </c>
      <c r="D41" s="25">
        <v>1</v>
      </c>
      <c r="E41" s="25">
        <v>0</v>
      </c>
      <c r="F41" s="25"/>
    </row>
    <row r="42" spans="1:6" x14ac:dyDescent="0.25">
      <c r="A42" s="25"/>
      <c r="B42" s="25" t="s">
        <v>1181</v>
      </c>
      <c r="C42" s="25">
        <v>1</v>
      </c>
      <c r="D42" s="25">
        <v>1</v>
      </c>
      <c r="E42" s="25">
        <v>0</v>
      </c>
      <c r="F42" s="25"/>
    </row>
    <row r="43" spans="1:6" x14ac:dyDescent="0.25">
      <c r="A43" s="25"/>
      <c r="B43" s="25" t="s">
        <v>1187</v>
      </c>
      <c r="C43" s="25">
        <v>4</v>
      </c>
      <c r="D43" s="25">
        <v>4</v>
      </c>
      <c r="E43" s="25">
        <v>0</v>
      </c>
      <c r="F43" s="25"/>
    </row>
    <row r="44" spans="1:6" x14ac:dyDescent="0.25">
      <c r="A44" s="25"/>
      <c r="B44" s="25" t="s">
        <v>1183</v>
      </c>
      <c r="C44" s="25">
        <v>1</v>
      </c>
      <c r="D44" s="25">
        <v>1</v>
      </c>
      <c r="E44" s="25">
        <v>0</v>
      </c>
      <c r="F44" s="25"/>
    </row>
    <row r="45" spans="1:6" x14ac:dyDescent="0.25">
      <c r="A45" s="25"/>
      <c r="B45" s="25" t="s">
        <v>1163</v>
      </c>
      <c r="C45" s="25">
        <v>3</v>
      </c>
      <c r="D45" s="25">
        <v>3</v>
      </c>
      <c r="E45" s="25">
        <v>0</v>
      </c>
      <c r="F45" s="25"/>
    </row>
    <row r="46" spans="1:6" x14ac:dyDescent="0.25">
      <c r="A46" s="78" t="s">
        <v>872</v>
      </c>
      <c r="B46" s="78"/>
      <c r="C46" s="78">
        <v>10</v>
      </c>
      <c r="D46" s="78">
        <v>10</v>
      </c>
      <c r="E46" s="78">
        <v>0</v>
      </c>
      <c r="F46" s="78"/>
    </row>
    <row r="47" spans="1:6" x14ac:dyDescent="0.25">
      <c r="A47" s="25" t="s">
        <v>1188</v>
      </c>
      <c r="B47" s="25" t="s">
        <v>1183</v>
      </c>
      <c r="C47" s="25">
        <v>1</v>
      </c>
      <c r="D47" s="25">
        <v>1</v>
      </c>
      <c r="E47" s="25">
        <v>0</v>
      </c>
      <c r="F47" s="25"/>
    </row>
    <row r="48" spans="1:6" x14ac:dyDescent="0.25">
      <c r="A48" s="25"/>
      <c r="B48" s="25" t="s">
        <v>1181</v>
      </c>
      <c r="C48" s="25">
        <v>1</v>
      </c>
      <c r="D48" s="25">
        <v>1</v>
      </c>
      <c r="E48" s="25">
        <v>0</v>
      </c>
      <c r="F48" s="25"/>
    </row>
    <row r="49" spans="1:6" x14ac:dyDescent="0.25">
      <c r="A49" s="78" t="s">
        <v>872</v>
      </c>
      <c r="B49" s="78"/>
      <c r="C49" s="78">
        <v>2</v>
      </c>
      <c r="D49" s="78">
        <v>2</v>
      </c>
      <c r="E49" s="78">
        <v>0</v>
      </c>
      <c r="F49" s="78"/>
    </row>
    <row r="50" spans="1:6" x14ac:dyDescent="0.25">
      <c r="A50" s="25" t="s">
        <v>1189</v>
      </c>
      <c r="B50" s="25" t="s">
        <v>1181</v>
      </c>
      <c r="C50" s="25">
        <v>2</v>
      </c>
      <c r="D50" s="25">
        <v>2</v>
      </c>
      <c r="E50" s="25">
        <v>0</v>
      </c>
      <c r="F50" s="25"/>
    </row>
    <row r="51" spans="1:6" x14ac:dyDescent="0.25">
      <c r="A51" s="25"/>
      <c r="B51" s="25" t="s">
        <v>1183</v>
      </c>
      <c r="C51" s="25">
        <v>1</v>
      </c>
      <c r="D51" s="25">
        <v>1</v>
      </c>
      <c r="E51" s="25">
        <v>0</v>
      </c>
      <c r="F51" s="25"/>
    </row>
    <row r="52" spans="1:6" x14ac:dyDescent="0.25">
      <c r="A52" s="78" t="s">
        <v>872</v>
      </c>
      <c r="B52" s="78"/>
      <c r="C52" s="78">
        <v>3</v>
      </c>
      <c r="D52" s="78">
        <v>3</v>
      </c>
      <c r="E52" s="78">
        <v>0</v>
      </c>
      <c r="F52" s="78"/>
    </row>
    <row r="53" spans="1:6" ht="24" x14ac:dyDescent="0.25">
      <c r="A53" s="122" t="s">
        <v>1190</v>
      </c>
      <c r="B53" s="122" t="s">
        <v>1191</v>
      </c>
      <c r="C53" s="25">
        <v>1</v>
      </c>
      <c r="D53" s="25">
        <v>1</v>
      </c>
      <c r="E53" s="25">
        <v>0</v>
      </c>
      <c r="F53" s="25"/>
    </row>
    <row r="54" spans="1:6" ht="24.75" x14ac:dyDescent="0.25">
      <c r="A54" s="25"/>
      <c r="B54" s="25" t="s">
        <v>1192</v>
      </c>
      <c r="C54" s="25">
        <v>1</v>
      </c>
      <c r="D54" s="25">
        <v>1</v>
      </c>
      <c r="E54" s="25">
        <v>0</v>
      </c>
      <c r="F54" s="25"/>
    </row>
    <row r="55" spans="1:6" x14ac:dyDescent="0.25">
      <c r="A55" s="25"/>
      <c r="B55" s="25" t="s">
        <v>1181</v>
      </c>
      <c r="C55" s="25">
        <v>1</v>
      </c>
      <c r="D55" s="25">
        <v>1</v>
      </c>
      <c r="E55" s="25">
        <v>0</v>
      </c>
      <c r="F55" s="25"/>
    </row>
    <row r="56" spans="1:6" x14ac:dyDescent="0.25">
      <c r="A56" s="25"/>
      <c r="B56" s="25" t="s">
        <v>1183</v>
      </c>
      <c r="C56" s="25">
        <v>1</v>
      </c>
      <c r="D56" s="25">
        <v>1</v>
      </c>
      <c r="E56" s="25">
        <v>0</v>
      </c>
      <c r="F56" s="25"/>
    </row>
    <row r="57" spans="1:6" ht="24.75" x14ac:dyDescent="0.25">
      <c r="A57" s="25"/>
      <c r="B57" s="25" t="s">
        <v>1314</v>
      </c>
      <c r="C57" s="25">
        <v>1</v>
      </c>
      <c r="D57" s="25">
        <v>1</v>
      </c>
      <c r="E57" s="25">
        <v>0</v>
      </c>
      <c r="F57" s="25"/>
    </row>
    <row r="58" spans="1:6" x14ac:dyDescent="0.25">
      <c r="A58" s="78" t="s">
        <v>872</v>
      </c>
      <c r="B58" s="78"/>
      <c r="C58" s="78">
        <v>5</v>
      </c>
      <c r="D58" s="78">
        <v>5</v>
      </c>
      <c r="E58" s="78">
        <v>0</v>
      </c>
      <c r="F58" s="78"/>
    </row>
    <row r="59" spans="1:6" x14ac:dyDescent="0.25">
      <c r="A59" s="25" t="s">
        <v>956</v>
      </c>
      <c r="B59" s="25" t="s">
        <v>1193</v>
      </c>
      <c r="C59" s="25">
        <v>1</v>
      </c>
      <c r="D59" s="25">
        <v>1</v>
      </c>
      <c r="E59" s="25">
        <v>0</v>
      </c>
      <c r="F59" s="25"/>
    </row>
    <row r="60" spans="1:6" x14ac:dyDescent="0.25">
      <c r="A60" s="25"/>
      <c r="B60" s="25" t="s">
        <v>1181</v>
      </c>
      <c r="C60" s="25">
        <v>1</v>
      </c>
      <c r="D60" s="25">
        <v>1</v>
      </c>
      <c r="E60" s="25">
        <v>0</v>
      </c>
      <c r="F60" s="25"/>
    </row>
    <row r="61" spans="1:6" x14ac:dyDescent="0.25">
      <c r="A61" s="25"/>
      <c r="B61" s="25" t="s">
        <v>1705</v>
      </c>
      <c r="C61" s="25">
        <v>1</v>
      </c>
      <c r="D61" s="25">
        <v>1</v>
      </c>
      <c r="E61" s="25">
        <v>0</v>
      </c>
      <c r="F61" s="25"/>
    </row>
    <row r="62" spans="1:6" x14ac:dyDescent="0.25">
      <c r="A62" s="25"/>
      <c r="B62" s="25" t="s">
        <v>957</v>
      </c>
      <c r="C62" s="25">
        <v>1</v>
      </c>
      <c r="D62" s="25">
        <v>1</v>
      </c>
      <c r="E62" s="25">
        <v>0</v>
      </c>
      <c r="F62" s="25"/>
    </row>
    <row r="63" spans="1:6" x14ac:dyDescent="0.25">
      <c r="A63" s="78" t="s">
        <v>872</v>
      </c>
      <c r="B63" s="78"/>
      <c r="C63" s="78">
        <v>4</v>
      </c>
      <c r="D63" s="78">
        <v>4</v>
      </c>
      <c r="E63" s="78">
        <v>0</v>
      </c>
      <c r="F63" s="78"/>
    </row>
    <row r="64" spans="1:6" x14ac:dyDescent="0.25">
      <c r="A64" s="25" t="s">
        <v>1194</v>
      </c>
      <c r="B64" s="25" t="s">
        <v>1195</v>
      </c>
      <c r="C64" s="25">
        <v>4</v>
      </c>
      <c r="D64" s="25">
        <v>4</v>
      </c>
      <c r="E64" s="25">
        <v>0</v>
      </c>
      <c r="F64" s="25"/>
    </row>
    <row r="65" spans="1:6" x14ac:dyDescent="0.25">
      <c r="A65" s="25"/>
      <c r="B65" s="25" t="s">
        <v>1181</v>
      </c>
      <c r="C65" s="25">
        <v>1</v>
      </c>
      <c r="D65" s="25">
        <v>1</v>
      </c>
      <c r="E65" s="25">
        <v>0</v>
      </c>
      <c r="F65" s="25"/>
    </row>
    <row r="66" spans="1:6" x14ac:dyDescent="0.25">
      <c r="A66" s="25"/>
      <c r="B66" s="25" t="s">
        <v>1156</v>
      </c>
      <c r="C66" s="25">
        <v>1</v>
      </c>
      <c r="D66" s="25">
        <v>1</v>
      </c>
      <c r="E66" s="25">
        <v>0</v>
      </c>
      <c r="F66" s="25"/>
    </row>
    <row r="67" spans="1:6" x14ac:dyDescent="0.25">
      <c r="A67" s="25"/>
      <c r="B67" s="25" t="s">
        <v>1183</v>
      </c>
      <c r="C67" s="25">
        <v>1</v>
      </c>
      <c r="D67" s="25">
        <v>1</v>
      </c>
      <c r="E67" s="25">
        <v>0</v>
      </c>
      <c r="F67" s="25"/>
    </row>
    <row r="68" spans="1:6" x14ac:dyDescent="0.25">
      <c r="A68" s="78" t="s">
        <v>872</v>
      </c>
      <c r="B68" s="78"/>
      <c r="C68" s="78">
        <v>7</v>
      </c>
      <c r="D68" s="78">
        <v>7</v>
      </c>
      <c r="E68" s="78">
        <v>0</v>
      </c>
      <c r="F68" s="78"/>
    </row>
    <row r="69" spans="1:6" x14ac:dyDescent="0.25">
      <c r="A69" s="25" t="s">
        <v>1196</v>
      </c>
      <c r="B69" s="25" t="s">
        <v>1181</v>
      </c>
      <c r="C69" s="25">
        <v>1</v>
      </c>
      <c r="D69" s="25">
        <v>1</v>
      </c>
      <c r="E69" s="25">
        <v>0</v>
      </c>
      <c r="F69" s="25"/>
    </row>
    <row r="70" spans="1:6" x14ac:dyDescent="0.25">
      <c r="A70" s="25"/>
      <c r="B70" s="25" t="s">
        <v>1183</v>
      </c>
      <c r="C70" s="25">
        <v>1</v>
      </c>
      <c r="D70" s="25">
        <v>1</v>
      </c>
      <c r="E70" s="25">
        <v>0</v>
      </c>
      <c r="F70" s="25"/>
    </row>
    <row r="71" spans="1:6" x14ac:dyDescent="0.25">
      <c r="A71" s="78" t="s">
        <v>872</v>
      </c>
      <c r="B71" s="78"/>
      <c r="C71" s="78">
        <v>2</v>
      </c>
      <c r="D71" s="78">
        <v>2</v>
      </c>
      <c r="E71" s="78">
        <v>0</v>
      </c>
      <c r="F71" s="78"/>
    </row>
    <row r="72" spans="1:6" x14ac:dyDescent="0.25">
      <c r="A72" s="25" t="s">
        <v>1197</v>
      </c>
      <c r="B72" s="25" t="s">
        <v>1198</v>
      </c>
      <c r="C72" s="25">
        <v>2</v>
      </c>
      <c r="D72" s="25">
        <v>0</v>
      </c>
      <c r="E72" s="25">
        <v>2</v>
      </c>
      <c r="F72" s="25"/>
    </row>
    <row r="73" spans="1:6" x14ac:dyDescent="0.25">
      <c r="A73" s="25"/>
      <c r="B73" s="25" t="s">
        <v>1160</v>
      </c>
      <c r="C73" s="25">
        <v>1</v>
      </c>
      <c r="D73" s="25">
        <v>1</v>
      </c>
      <c r="E73" s="25">
        <v>0</v>
      </c>
      <c r="F73" s="25"/>
    </row>
    <row r="74" spans="1:6" x14ac:dyDescent="0.25">
      <c r="A74" s="78" t="s">
        <v>872</v>
      </c>
      <c r="B74" s="78"/>
      <c r="C74" s="78">
        <v>3</v>
      </c>
      <c r="D74" s="78">
        <v>1</v>
      </c>
      <c r="E74" s="78">
        <v>2</v>
      </c>
      <c r="F74" s="78"/>
    </row>
    <row r="75" spans="1:6" x14ac:dyDescent="0.25">
      <c r="A75" s="25" t="s">
        <v>1199</v>
      </c>
      <c r="B75" s="25" t="s">
        <v>1173</v>
      </c>
      <c r="C75" s="25">
        <v>1</v>
      </c>
      <c r="D75" s="25">
        <v>0</v>
      </c>
      <c r="E75" s="25">
        <v>1</v>
      </c>
      <c r="F75" s="25"/>
    </row>
    <row r="76" spans="1:6" x14ac:dyDescent="0.25">
      <c r="A76" s="25"/>
      <c r="B76" s="25" t="s">
        <v>1163</v>
      </c>
      <c r="C76" s="25">
        <v>1</v>
      </c>
      <c r="D76" s="25">
        <v>1</v>
      </c>
      <c r="E76" s="25">
        <v>0</v>
      </c>
      <c r="F76" s="25"/>
    </row>
    <row r="77" spans="1:6" x14ac:dyDescent="0.25">
      <c r="A77" s="25"/>
      <c r="B77" s="25" t="s">
        <v>1176</v>
      </c>
      <c r="C77" s="25">
        <v>1</v>
      </c>
      <c r="D77" s="25">
        <v>0</v>
      </c>
      <c r="E77" s="25">
        <v>1</v>
      </c>
      <c r="F77" s="25"/>
    </row>
    <row r="78" spans="1:6" x14ac:dyDescent="0.25">
      <c r="A78" s="25"/>
      <c r="B78" s="25" t="s">
        <v>1200</v>
      </c>
      <c r="C78" s="25">
        <v>5</v>
      </c>
      <c r="D78" s="25">
        <v>5</v>
      </c>
      <c r="E78" s="25">
        <v>0</v>
      </c>
      <c r="F78" s="25"/>
    </row>
    <row r="79" spans="1:6" x14ac:dyDescent="0.25">
      <c r="A79" s="78" t="s">
        <v>872</v>
      </c>
      <c r="B79" s="78"/>
      <c r="C79" s="78">
        <v>8</v>
      </c>
      <c r="D79" s="78">
        <v>6</v>
      </c>
      <c r="E79" s="78">
        <v>2</v>
      </c>
      <c r="F79" s="78"/>
    </row>
    <row r="80" spans="1:6" ht="24.75" x14ac:dyDescent="0.25">
      <c r="A80" s="25" t="s">
        <v>1201</v>
      </c>
      <c r="B80" s="123" t="s">
        <v>1174</v>
      </c>
      <c r="C80" s="25">
        <v>1</v>
      </c>
      <c r="D80" s="25">
        <v>1</v>
      </c>
      <c r="E80" s="25">
        <v>0</v>
      </c>
      <c r="F80" s="25"/>
    </row>
    <row r="81" spans="1:6" x14ac:dyDescent="0.25">
      <c r="A81" s="25"/>
      <c r="B81" s="25" t="s">
        <v>1202</v>
      </c>
      <c r="C81" s="25">
        <v>1</v>
      </c>
      <c r="D81" s="25">
        <v>1</v>
      </c>
      <c r="E81" s="25">
        <v>0</v>
      </c>
      <c r="F81" s="25"/>
    </row>
    <row r="82" spans="1:6" x14ac:dyDescent="0.25">
      <c r="A82" s="78" t="s">
        <v>872</v>
      </c>
      <c r="B82" s="78"/>
      <c r="C82" s="78">
        <v>2</v>
      </c>
      <c r="D82" s="78">
        <v>2</v>
      </c>
      <c r="E82" s="78">
        <v>0</v>
      </c>
      <c r="F82" s="78"/>
    </row>
    <row r="83" spans="1:6" x14ac:dyDescent="0.25">
      <c r="A83" s="25" t="s">
        <v>1203</v>
      </c>
      <c r="B83" s="25" t="s">
        <v>1187</v>
      </c>
      <c r="C83" s="25">
        <v>1</v>
      </c>
      <c r="D83" s="25">
        <v>1</v>
      </c>
      <c r="E83" s="25">
        <v>0</v>
      </c>
      <c r="F83" s="25"/>
    </row>
    <row r="84" spans="1:6" x14ac:dyDescent="0.25">
      <c r="A84" s="25"/>
      <c r="B84" s="25" t="s">
        <v>1204</v>
      </c>
      <c r="C84" s="25">
        <v>35</v>
      </c>
      <c r="D84" s="25">
        <v>35</v>
      </c>
      <c r="E84" s="25">
        <v>0</v>
      </c>
      <c r="F84" s="25"/>
    </row>
    <row r="85" spans="1:6" x14ac:dyDescent="0.25">
      <c r="A85" s="25"/>
      <c r="B85" s="25" t="s">
        <v>1202</v>
      </c>
      <c r="C85" s="25">
        <v>1</v>
      </c>
      <c r="D85" s="25">
        <v>1</v>
      </c>
      <c r="E85" s="25">
        <v>0</v>
      </c>
      <c r="F85" s="25"/>
    </row>
    <row r="86" spans="1:6" x14ac:dyDescent="0.25">
      <c r="A86" s="25"/>
      <c r="B86" s="25" t="s">
        <v>1205</v>
      </c>
      <c r="C86" s="25">
        <v>3</v>
      </c>
      <c r="D86" s="25">
        <v>3</v>
      </c>
      <c r="E86" s="25">
        <v>0</v>
      </c>
      <c r="F86" s="25"/>
    </row>
    <row r="87" spans="1:6" x14ac:dyDescent="0.25">
      <c r="A87" s="78" t="s">
        <v>872</v>
      </c>
      <c r="B87" s="78"/>
      <c r="C87" s="78">
        <v>40</v>
      </c>
      <c r="D87" s="78">
        <v>40</v>
      </c>
      <c r="E87" s="78">
        <v>0</v>
      </c>
      <c r="F87" s="78"/>
    </row>
    <row r="88" spans="1:6" x14ac:dyDescent="0.25">
      <c r="A88" s="25" t="s">
        <v>1206</v>
      </c>
      <c r="B88" s="25" t="s">
        <v>1187</v>
      </c>
      <c r="C88" s="25">
        <v>1</v>
      </c>
      <c r="D88" s="25">
        <v>1</v>
      </c>
      <c r="E88" s="25">
        <v>0</v>
      </c>
      <c r="F88" s="25"/>
    </row>
    <row r="89" spans="1:6" x14ac:dyDescent="0.25">
      <c r="A89" s="25"/>
      <c r="B89" s="25" t="s">
        <v>1207</v>
      </c>
      <c r="C89" s="25">
        <v>2</v>
      </c>
      <c r="D89" s="25">
        <v>2</v>
      </c>
      <c r="E89" s="25">
        <v>0</v>
      </c>
      <c r="F89" s="25"/>
    </row>
    <row r="90" spans="1:6" ht="24.75" x14ac:dyDescent="0.25">
      <c r="A90" s="25"/>
      <c r="B90" s="25" t="s">
        <v>1208</v>
      </c>
      <c r="C90" s="25">
        <v>1</v>
      </c>
      <c r="D90" s="25">
        <v>1</v>
      </c>
      <c r="E90" s="25">
        <v>0</v>
      </c>
      <c r="F90" s="25"/>
    </row>
    <row r="91" spans="1:6" x14ac:dyDescent="0.25">
      <c r="A91" s="25"/>
      <c r="B91" s="25" t="s">
        <v>1202</v>
      </c>
      <c r="C91" s="25">
        <v>1</v>
      </c>
      <c r="D91" s="25">
        <v>1</v>
      </c>
      <c r="E91" s="25">
        <v>0</v>
      </c>
      <c r="F91" s="25"/>
    </row>
    <row r="92" spans="1:6" x14ac:dyDescent="0.25">
      <c r="A92" s="25"/>
      <c r="B92" s="25" t="s">
        <v>1205</v>
      </c>
      <c r="C92" s="25">
        <v>1</v>
      </c>
      <c r="D92" s="25">
        <v>1</v>
      </c>
      <c r="E92" s="25">
        <v>0</v>
      </c>
      <c r="F92" s="25"/>
    </row>
    <row r="93" spans="1:6" x14ac:dyDescent="0.25">
      <c r="A93" s="25"/>
      <c r="B93" s="25" t="s">
        <v>1209</v>
      </c>
      <c r="C93" s="25">
        <v>1</v>
      </c>
      <c r="D93" s="25">
        <v>1</v>
      </c>
      <c r="E93" s="25">
        <v>0</v>
      </c>
      <c r="F93" s="25"/>
    </row>
    <row r="94" spans="1:6" x14ac:dyDescent="0.25">
      <c r="A94" s="25"/>
      <c r="B94" s="25" t="s">
        <v>1210</v>
      </c>
      <c r="C94" s="25">
        <v>2</v>
      </c>
      <c r="D94" s="25">
        <v>2</v>
      </c>
      <c r="E94" s="25">
        <v>0</v>
      </c>
      <c r="F94" s="25"/>
    </row>
    <row r="95" spans="1:6" x14ac:dyDescent="0.25">
      <c r="A95" s="25"/>
      <c r="B95" s="25" t="s">
        <v>1211</v>
      </c>
      <c r="C95" s="25">
        <v>1</v>
      </c>
      <c r="D95" s="25">
        <v>1</v>
      </c>
      <c r="E95" s="25">
        <v>0</v>
      </c>
      <c r="F95" s="25"/>
    </row>
    <row r="96" spans="1:6" x14ac:dyDescent="0.25">
      <c r="A96" s="25"/>
      <c r="B96" s="25" t="s">
        <v>1212</v>
      </c>
      <c r="C96" s="25">
        <v>1</v>
      </c>
      <c r="D96" s="25">
        <v>1</v>
      </c>
      <c r="E96" s="25">
        <v>0</v>
      </c>
      <c r="F96" s="25"/>
    </row>
    <row r="97" spans="1:6" x14ac:dyDescent="0.25">
      <c r="A97" s="78" t="s">
        <v>872</v>
      </c>
      <c r="B97" s="78"/>
      <c r="C97" s="78">
        <v>11</v>
      </c>
      <c r="D97" s="78">
        <v>11</v>
      </c>
      <c r="E97" s="78">
        <v>0</v>
      </c>
      <c r="F97" s="78"/>
    </row>
    <row r="98" spans="1:6" ht="24.75" x14ac:dyDescent="0.25">
      <c r="A98" s="25" t="s">
        <v>1213</v>
      </c>
      <c r="B98" s="25" t="s">
        <v>1214</v>
      </c>
      <c r="C98" s="25">
        <v>3</v>
      </c>
      <c r="D98" s="25">
        <v>3</v>
      </c>
      <c r="E98" s="25">
        <v>0</v>
      </c>
      <c r="F98" s="25"/>
    </row>
    <row r="99" spans="1:6" x14ac:dyDescent="0.25">
      <c r="A99" s="25"/>
      <c r="B99" s="25" t="s">
        <v>1202</v>
      </c>
      <c r="C99" s="25">
        <v>1</v>
      </c>
      <c r="D99" s="25">
        <v>1</v>
      </c>
      <c r="E99" s="25">
        <v>0</v>
      </c>
      <c r="F99" s="25"/>
    </row>
    <row r="100" spans="1:6" x14ac:dyDescent="0.25">
      <c r="A100" s="25"/>
      <c r="B100" s="25" t="s">
        <v>1215</v>
      </c>
      <c r="C100" s="25">
        <v>1</v>
      </c>
      <c r="D100" s="25">
        <v>1</v>
      </c>
      <c r="E100" s="25">
        <v>0</v>
      </c>
      <c r="F100" s="25"/>
    </row>
    <row r="101" spans="1:6" x14ac:dyDescent="0.25">
      <c r="A101" s="25"/>
      <c r="B101" s="25" t="s">
        <v>1216</v>
      </c>
      <c r="C101" s="25">
        <v>3</v>
      </c>
      <c r="D101" s="25">
        <v>3</v>
      </c>
      <c r="E101" s="25">
        <v>0</v>
      </c>
      <c r="F101" s="25"/>
    </row>
    <row r="102" spans="1:6" x14ac:dyDescent="0.25">
      <c r="A102" s="78" t="s">
        <v>872</v>
      </c>
      <c r="B102" s="78"/>
      <c r="C102" s="78">
        <v>8</v>
      </c>
      <c r="D102" s="78">
        <v>8</v>
      </c>
      <c r="E102" s="78">
        <v>0</v>
      </c>
      <c r="F102" s="78"/>
    </row>
    <row r="103" spans="1:6" x14ac:dyDescent="0.25">
      <c r="A103" s="25" t="s">
        <v>1217</v>
      </c>
      <c r="B103" s="25" t="s">
        <v>1187</v>
      </c>
      <c r="C103" s="25">
        <v>3</v>
      </c>
      <c r="D103" s="25">
        <v>3</v>
      </c>
      <c r="E103" s="25">
        <v>0</v>
      </c>
      <c r="F103" s="25"/>
    </row>
    <row r="104" spans="1:6" x14ac:dyDescent="0.25">
      <c r="A104" s="25"/>
      <c r="B104" s="25" t="s">
        <v>1171</v>
      </c>
      <c r="C104" s="25">
        <v>1</v>
      </c>
      <c r="D104" s="25">
        <v>1</v>
      </c>
      <c r="E104" s="25">
        <v>0</v>
      </c>
      <c r="F104" s="25"/>
    </row>
    <row r="105" spans="1:6" ht="24.75" x14ac:dyDescent="0.25">
      <c r="A105" s="25"/>
      <c r="B105" s="25" t="s">
        <v>1218</v>
      </c>
      <c r="C105" s="25">
        <v>1</v>
      </c>
      <c r="D105" s="25">
        <v>1</v>
      </c>
      <c r="E105" s="25">
        <v>0</v>
      </c>
      <c r="F105" s="25"/>
    </row>
    <row r="106" spans="1:6" x14ac:dyDescent="0.25">
      <c r="A106" s="25"/>
      <c r="B106" s="25" t="s">
        <v>1202</v>
      </c>
      <c r="C106" s="25">
        <v>1</v>
      </c>
      <c r="D106" s="25">
        <v>1</v>
      </c>
      <c r="E106" s="25">
        <v>0</v>
      </c>
      <c r="F106" s="25"/>
    </row>
    <row r="107" spans="1:6" x14ac:dyDescent="0.25">
      <c r="A107" s="25"/>
      <c r="B107" s="25" t="s">
        <v>1219</v>
      </c>
      <c r="C107" s="25">
        <v>5</v>
      </c>
      <c r="D107" s="25">
        <v>5</v>
      </c>
      <c r="E107" s="25">
        <v>0</v>
      </c>
      <c r="F107" s="25"/>
    </row>
    <row r="108" spans="1:6" x14ac:dyDescent="0.25">
      <c r="A108" s="25"/>
      <c r="B108" s="25" t="s">
        <v>1205</v>
      </c>
      <c r="C108" s="25">
        <v>3</v>
      </c>
      <c r="D108" s="25">
        <v>3</v>
      </c>
      <c r="E108" s="25">
        <v>0</v>
      </c>
      <c r="F108" s="25"/>
    </row>
    <row r="109" spans="1:6" x14ac:dyDescent="0.25">
      <c r="A109" s="25"/>
      <c r="B109" s="25" t="s">
        <v>1220</v>
      </c>
      <c r="C109" s="25">
        <v>11</v>
      </c>
      <c r="D109" s="25">
        <v>11</v>
      </c>
      <c r="E109" s="25">
        <v>0</v>
      </c>
      <c r="F109" s="25"/>
    </row>
    <row r="110" spans="1:6" ht="24.75" x14ac:dyDescent="0.25">
      <c r="A110" s="25"/>
      <c r="B110" s="25" t="s">
        <v>1221</v>
      </c>
      <c r="C110" s="25">
        <v>4</v>
      </c>
      <c r="D110" s="25">
        <v>4</v>
      </c>
      <c r="E110" s="25">
        <v>0</v>
      </c>
      <c r="F110" s="25"/>
    </row>
    <row r="111" spans="1:6" x14ac:dyDescent="0.25">
      <c r="A111" s="25"/>
      <c r="B111" s="25" t="s">
        <v>1706</v>
      </c>
      <c r="C111" s="25">
        <v>1</v>
      </c>
      <c r="D111" s="25">
        <v>1</v>
      </c>
      <c r="E111" s="25">
        <v>0</v>
      </c>
      <c r="F111" s="25"/>
    </row>
    <row r="112" spans="1:6" x14ac:dyDescent="0.25">
      <c r="A112" s="25"/>
      <c r="B112" s="25" t="s">
        <v>1222</v>
      </c>
      <c r="C112" s="25">
        <v>1</v>
      </c>
      <c r="D112" s="25">
        <v>1</v>
      </c>
      <c r="E112" s="25">
        <v>0</v>
      </c>
      <c r="F112" s="25"/>
    </row>
    <row r="113" spans="1:6" x14ac:dyDescent="0.25">
      <c r="A113" s="25"/>
      <c r="B113" s="25" t="s">
        <v>1223</v>
      </c>
      <c r="C113" s="25">
        <v>4</v>
      </c>
      <c r="D113" s="25">
        <v>4</v>
      </c>
      <c r="E113" s="25">
        <v>0</v>
      </c>
      <c r="F113" s="25"/>
    </row>
    <row r="114" spans="1:6" x14ac:dyDescent="0.25">
      <c r="A114" s="78" t="s">
        <v>872</v>
      </c>
      <c r="B114" s="78"/>
      <c r="C114" s="78">
        <v>35</v>
      </c>
      <c r="D114" s="78">
        <v>35</v>
      </c>
      <c r="E114" s="78">
        <v>0</v>
      </c>
      <c r="F114" s="78"/>
    </row>
    <row r="115" spans="1:6" x14ac:dyDescent="0.25">
      <c r="A115" s="25" t="s">
        <v>1224</v>
      </c>
      <c r="B115" s="25" t="s">
        <v>1202</v>
      </c>
      <c r="C115" s="25">
        <v>1</v>
      </c>
      <c r="D115" s="25">
        <v>1</v>
      </c>
      <c r="E115" s="25">
        <v>0</v>
      </c>
      <c r="F115" s="25"/>
    </row>
    <row r="116" spans="1:6" x14ac:dyDescent="0.25">
      <c r="A116" s="78" t="s">
        <v>872</v>
      </c>
      <c r="B116" s="78"/>
      <c r="C116" s="78">
        <v>1</v>
      </c>
      <c r="D116" s="78">
        <v>1</v>
      </c>
      <c r="E116" s="78">
        <v>0</v>
      </c>
      <c r="F116" s="78"/>
    </row>
    <row r="117" spans="1:6" ht="24.75" x14ac:dyDescent="0.25">
      <c r="A117" s="122" t="s">
        <v>1225</v>
      </c>
      <c r="B117" s="25" t="s">
        <v>1226</v>
      </c>
      <c r="C117" s="25">
        <v>1</v>
      </c>
      <c r="D117" s="25">
        <v>1</v>
      </c>
      <c r="E117" s="25">
        <v>0</v>
      </c>
      <c r="F117" s="25"/>
    </row>
    <row r="118" spans="1:6" x14ac:dyDescent="0.25">
      <c r="A118" s="25"/>
      <c r="B118" s="25" t="s">
        <v>1202</v>
      </c>
      <c r="C118" s="25">
        <v>1</v>
      </c>
      <c r="D118" s="25">
        <v>1</v>
      </c>
      <c r="E118" s="25">
        <v>0</v>
      </c>
      <c r="F118" s="25"/>
    </row>
    <row r="119" spans="1:6" ht="24.75" x14ac:dyDescent="0.25">
      <c r="A119" s="25"/>
      <c r="B119" s="25" t="s">
        <v>1227</v>
      </c>
      <c r="C119" s="25">
        <v>1</v>
      </c>
      <c r="D119" s="25">
        <v>1</v>
      </c>
      <c r="E119" s="25">
        <v>0</v>
      </c>
      <c r="F119" s="25"/>
    </row>
    <row r="120" spans="1:6" x14ac:dyDescent="0.25">
      <c r="A120" s="78" t="s">
        <v>872</v>
      </c>
      <c r="B120" s="78"/>
      <c r="C120" s="78">
        <v>3</v>
      </c>
      <c r="D120" s="78">
        <v>3</v>
      </c>
      <c r="E120" s="78">
        <v>0</v>
      </c>
      <c r="F120" s="78"/>
    </row>
    <row r="121" spans="1:6" x14ac:dyDescent="0.25">
      <c r="A121" s="25" t="s">
        <v>1228</v>
      </c>
      <c r="B121" s="25" t="s">
        <v>1202</v>
      </c>
      <c r="C121" s="25">
        <v>2</v>
      </c>
      <c r="D121" s="25">
        <v>2</v>
      </c>
      <c r="E121" s="25">
        <v>0</v>
      </c>
      <c r="F121" s="25"/>
    </row>
    <row r="122" spans="1:6" x14ac:dyDescent="0.25">
      <c r="A122" s="25"/>
      <c r="B122" s="25" t="s">
        <v>1181</v>
      </c>
      <c r="C122" s="25">
        <v>1</v>
      </c>
      <c r="D122" s="25">
        <v>1</v>
      </c>
      <c r="E122" s="25">
        <v>0</v>
      </c>
      <c r="F122" s="25"/>
    </row>
    <row r="123" spans="1:6" x14ac:dyDescent="0.25">
      <c r="A123" s="78" t="s">
        <v>872</v>
      </c>
      <c r="B123" s="78"/>
      <c r="C123" s="78">
        <v>3</v>
      </c>
      <c r="D123" s="78">
        <v>3</v>
      </c>
      <c r="E123" s="78">
        <v>0</v>
      </c>
      <c r="F123" s="78"/>
    </row>
    <row r="124" spans="1:6" x14ac:dyDescent="0.25">
      <c r="A124" s="25" t="s">
        <v>1229</v>
      </c>
      <c r="B124" s="25" t="s">
        <v>1230</v>
      </c>
      <c r="C124" s="25">
        <v>2</v>
      </c>
      <c r="D124" s="25">
        <v>2</v>
      </c>
      <c r="E124" s="25">
        <v>0</v>
      </c>
      <c r="F124" s="25"/>
    </row>
    <row r="125" spans="1:6" x14ac:dyDescent="0.25">
      <c r="A125" s="25"/>
      <c r="B125" s="25" t="s">
        <v>1202</v>
      </c>
      <c r="C125" s="25">
        <v>1</v>
      </c>
      <c r="D125" s="25">
        <v>1</v>
      </c>
      <c r="E125" s="25">
        <v>0</v>
      </c>
      <c r="F125" s="25"/>
    </row>
    <row r="126" spans="1:6" x14ac:dyDescent="0.25">
      <c r="A126" s="25"/>
      <c r="B126" s="25" t="s">
        <v>1231</v>
      </c>
      <c r="C126" s="25">
        <v>4</v>
      </c>
      <c r="D126" s="25">
        <v>4</v>
      </c>
      <c r="E126" s="25">
        <v>0</v>
      </c>
      <c r="F126" s="25"/>
    </row>
    <row r="127" spans="1:6" ht="24.75" x14ac:dyDescent="0.25">
      <c r="A127" s="25"/>
      <c r="B127" s="25" t="s">
        <v>1232</v>
      </c>
      <c r="C127" s="25">
        <v>1</v>
      </c>
      <c r="D127" s="25">
        <v>1</v>
      </c>
      <c r="E127" s="25">
        <v>0</v>
      </c>
      <c r="F127" s="25"/>
    </row>
    <row r="128" spans="1:6" x14ac:dyDescent="0.25">
      <c r="A128" s="78" t="s">
        <v>872</v>
      </c>
      <c r="B128" s="78"/>
      <c r="C128" s="78">
        <v>8</v>
      </c>
      <c r="D128" s="78">
        <v>8</v>
      </c>
      <c r="E128" s="78">
        <v>0</v>
      </c>
      <c r="F128" s="78"/>
    </row>
    <row r="129" spans="1:6" x14ac:dyDescent="0.25">
      <c r="A129" s="25" t="s">
        <v>1233</v>
      </c>
      <c r="B129" s="25" t="s">
        <v>1234</v>
      </c>
      <c r="C129" s="25">
        <v>1</v>
      </c>
      <c r="D129" s="25">
        <v>1</v>
      </c>
      <c r="E129" s="25">
        <v>0</v>
      </c>
      <c r="F129" s="25"/>
    </row>
    <row r="130" spans="1:6" ht="24.75" x14ac:dyDescent="0.25">
      <c r="A130" s="25"/>
      <c r="B130" s="25" t="s">
        <v>1235</v>
      </c>
      <c r="C130" s="25">
        <v>1</v>
      </c>
      <c r="D130" s="25">
        <v>1</v>
      </c>
      <c r="E130" s="25">
        <v>0</v>
      </c>
      <c r="F130" s="25"/>
    </row>
    <row r="131" spans="1:6" x14ac:dyDescent="0.25">
      <c r="A131" s="25"/>
      <c r="B131" s="25" t="s">
        <v>1202</v>
      </c>
      <c r="C131" s="25">
        <v>1</v>
      </c>
      <c r="D131" s="25">
        <v>1</v>
      </c>
      <c r="E131" s="25">
        <v>0</v>
      </c>
      <c r="F131" s="25"/>
    </row>
    <row r="132" spans="1:6" x14ac:dyDescent="0.25">
      <c r="A132" s="25"/>
      <c r="B132" s="25" t="s">
        <v>1156</v>
      </c>
      <c r="C132" s="25">
        <v>1</v>
      </c>
      <c r="D132" s="25">
        <v>1</v>
      </c>
      <c r="E132" s="25">
        <v>0</v>
      </c>
      <c r="F132" s="25"/>
    </row>
    <row r="133" spans="1:6" x14ac:dyDescent="0.25">
      <c r="A133" s="78" t="s">
        <v>872</v>
      </c>
      <c r="B133" s="78"/>
      <c r="C133" s="78">
        <v>4</v>
      </c>
      <c r="D133" s="78">
        <v>4</v>
      </c>
      <c r="E133" s="78">
        <v>0</v>
      </c>
      <c r="F133" s="78"/>
    </row>
    <row r="134" spans="1:6" x14ac:dyDescent="0.25">
      <c r="A134" s="25" t="s">
        <v>1236</v>
      </c>
      <c r="B134" s="25" t="s">
        <v>1156</v>
      </c>
      <c r="C134" s="25">
        <v>1</v>
      </c>
      <c r="D134" s="25">
        <v>1</v>
      </c>
      <c r="E134" s="25">
        <v>0</v>
      </c>
      <c r="F134" s="25"/>
    </row>
    <row r="135" spans="1:6" x14ac:dyDescent="0.25">
      <c r="A135" s="25"/>
      <c r="B135" s="25" t="s">
        <v>1707</v>
      </c>
      <c r="C135" s="25">
        <v>11</v>
      </c>
      <c r="D135" s="25">
        <v>11</v>
      </c>
      <c r="E135" s="25">
        <v>0</v>
      </c>
      <c r="F135" s="25"/>
    </row>
    <row r="136" spans="1:6" ht="24.75" x14ac:dyDescent="0.25">
      <c r="A136" s="25"/>
      <c r="B136" s="25" t="s">
        <v>1237</v>
      </c>
      <c r="C136" s="25">
        <v>1</v>
      </c>
      <c r="D136" s="25">
        <v>1</v>
      </c>
      <c r="E136" s="25">
        <v>0</v>
      </c>
      <c r="F136" s="25"/>
    </row>
    <row r="137" spans="1:6" x14ac:dyDescent="0.25">
      <c r="A137" s="78" t="s">
        <v>872</v>
      </c>
      <c r="B137" s="78"/>
      <c r="C137" s="78">
        <v>13</v>
      </c>
      <c r="D137" s="78">
        <v>13</v>
      </c>
      <c r="E137" s="78">
        <v>0</v>
      </c>
      <c r="F137" s="78"/>
    </row>
    <row r="138" spans="1:6" x14ac:dyDescent="0.25">
      <c r="A138" s="25" t="s">
        <v>1238</v>
      </c>
      <c r="B138" s="25" t="s">
        <v>1171</v>
      </c>
      <c r="C138" s="25">
        <v>2</v>
      </c>
      <c r="D138" s="25">
        <v>2</v>
      </c>
      <c r="E138" s="25">
        <v>0</v>
      </c>
      <c r="F138" s="25"/>
    </row>
    <row r="139" spans="1:6" x14ac:dyDescent="0.25">
      <c r="A139" s="25"/>
      <c r="B139" s="25" t="s">
        <v>1239</v>
      </c>
      <c r="C139" s="25">
        <v>3</v>
      </c>
      <c r="D139" s="25">
        <v>0</v>
      </c>
      <c r="E139" s="25">
        <v>3</v>
      </c>
      <c r="F139" s="25"/>
    </row>
    <row r="140" spans="1:6" x14ac:dyDescent="0.25">
      <c r="A140" s="25"/>
      <c r="B140" s="25" t="s">
        <v>1240</v>
      </c>
      <c r="C140" s="25">
        <v>1</v>
      </c>
      <c r="D140" s="25">
        <v>1</v>
      </c>
      <c r="E140" s="25">
        <v>0</v>
      </c>
      <c r="F140" s="25"/>
    </row>
    <row r="141" spans="1:6" x14ac:dyDescent="0.25">
      <c r="A141" s="25"/>
      <c r="B141" s="25" t="s">
        <v>1163</v>
      </c>
      <c r="C141" s="25">
        <v>1</v>
      </c>
      <c r="D141" s="25">
        <v>1</v>
      </c>
      <c r="E141" s="25">
        <v>0</v>
      </c>
      <c r="F141" s="25"/>
    </row>
    <row r="142" spans="1:6" x14ac:dyDescent="0.25">
      <c r="A142" s="25"/>
      <c r="B142" s="25" t="s">
        <v>1215</v>
      </c>
      <c r="C142" s="25">
        <v>2</v>
      </c>
      <c r="D142" s="25">
        <v>2</v>
      </c>
      <c r="E142" s="25">
        <v>0</v>
      </c>
      <c r="F142" s="25"/>
    </row>
    <row r="143" spans="1:6" x14ac:dyDescent="0.25">
      <c r="A143" s="25"/>
      <c r="B143" s="25" t="s">
        <v>1241</v>
      </c>
      <c r="C143" s="25">
        <v>1</v>
      </c>
      <c r="D143" s="25">
        <v>1</v>
      </c>
      <c r="E143" s="25">
        <v>0</v>
      </c>
      <c r="F143" s="25"/>
    </row>
    <row r="144" spans="1:6" x14ac:dyDescent="0.25">
      <c r="A144" s="25"/>
      <c r="B144" s="25" t="s">
        <v>1242</v>
      </c>
      <c r="C144" s="25">
        <v>1</v>
      </c>
      <c r="D144" s="25">
        <v>1</v>
      </c>
      <c r="E144" s="25">
        <v>0</v>
      </c>
      <c r="F144" s="25"/>
    </row>
    <row r="145" spans="1:6" x14ac:dyDescent="0.25">
      <c r="A145" s="78" t="s">
        <v>872</v>
      </c>
      <c r="B145" s="78"/>
      <c r="C145" s="78">
        <v>11</v>
      </c>
      <c r="D145" s="78">
        <v>8</v>
      </c>
      <c r="E145" s="78">
        <v>3</v>
      </c>
      <c r="F145" s="78"/>
    </row>
    <row r="146" spans="1:6" x14ac:dyDescent="0.25">
      <c r="A146" s="25" t="s">
        <v>1243</v>
      </c>
      <c r="B146" s="25" t="s">
        <v>1170</v>
      </c>
      <c r="C146" s="25">
        <v>4</v>
      </c>
      <c r="D146" s="25">
        <v>4</v>
      </c>
      <c r="E146" s="25">
        <v>0</v>
      </c>
      <c r="F146" s="25"/>
    </row>
    <row r="147" spans="1:6" x14ac:dyDescent="0.25">
      <c r="A147" s="25"/>
      <c r="B147" s="25" t="s">
        <v>1187</v>
      </c>
      <c r="C147" s="25">
        <v>1</v>
      </c>
      <c r="D147" s="25">
        <v>1</v>
      </c>
      <c r="E147" s="25">
        <v>0</v>
      </c>
      <c r="F147" s="25"/>
    </row>
    <row r="148" spans="1:6" x14ac:dyDescent="0.25">
      <c r="A148" s="25"/>
      <c r="B148" s="25" t="s">
        <v>1244</v>
      </c>
      <c r="C148" s="25">
        <v>1</v>
      </c>
      <c r="D148" s="25">
        <v>1</v>
      </c>
      <c r="E148" s="25">
        <v>0</v>
      </c>
      <c r="F148" s="25"/>
    </row>
    <row r="149" spans="1:6" x14ac:dyDescent="0.25">
      <c r="A149" s="25"/>
      <c r="B149" s="25" t="s">
        <v>1156</v>
      </c>
      <c r="C149" s="25">
        <v>1</v>
      </c>
      <c r="D149" s="25">
        <v>1</v>
      </c>
      <c r="E149" s="25">
        <v>0</v>
      </c>
      <c r="F149" s="25"/>
    </row>
    <row r="150" spans="1:6" x14ac:dyDescent="0.25">
      <c r="A150" s="78" t="s">
        <v>872</v>
      </c>
      <c r="B150" s="78"/>
      <c r="C150" s="78">
        <v>7</v>
      </c>
      <c r="D150" s="78">
        <v>7</v>
      </c>
      <c r="E150" s="78">
        <v>0</v>
      </c>
      <c r="F150" s="78"/>
    </row>
    <row r="151" spans="1:6" x14ac:dyDescent="0.25">
      <c r="A151" s="25" t="s">
        <v>1245</v>
      </c>
      <c r="B151" s="25" t="s">
        <v>1173</v>
      </c>
      <c r="C151" s="25">
        <v>20</v>
      </c>
      <c r="D151" s="25">
        <v>0</v>
      </c>
      <c r="E151" s="25">
        <v>20</v>
      </c>
      <c r="F151" s="25"/>
    </row>
    <row r="152" spans="1:6" x14ac:dyDescent="0.25">
      <c r="A152" s="25"/>
      <c r="B152" s="25" t="s">
        <v>1175</v>
      </c>
      <c r="C152" s="25">
        <v>5</v>
      </c>
      <c r="D152" s="25">
        <v>0</v>
      </c>
      <c r="E152" s="25">
        <v>5</v>
      </c>
      <c r="F152" s="25"/>
    </row>
    <row r="153" spans="1:6" x14ac:dyDescent="0.25">
      <c r="A153" s="25"/>
      <c r="B153" s="25" t="s">
        <v>1163</v>
      </c>
      <c r="C153" s="25">
        <v>1</v>
      </c>
      <c r="D153" s="25">
        <v>1</v>
      </c>
      <c r="E153" s="25">
        <v>0</v>
      </c>
      <c r="F153" s="25"/>
    </row>
    <row r="154" spans="1:6" x14ac:dyDescent="0.25">
      <c r="A154" s="25"/>
      <c r="B154" s="25" t="s">
        <v>1176</v>
      </c>
      <c r="C154" s="25">
        <v>18</v>
      </c>
      <c r="D154" s="25">
        <v>0</v>
      </c>
      <c r="E154" s="25">
        <v>18</v>
      </c>
      <c r="F154" s="25"/>
    </row>
    <row r="155" spans="1:6" ht="24.75" x14ac:dyDescent="0.25">
      <c r="A155" s="25"/>
      <c r="B155" s="25" t="s">
        <v>1246</v>
      </c>
      <c r="C155" s="25">
        <v>8</v>
      </c>
      <c r="D155" s="25">
        <v>0</v>
      </c>
      <c r="E155" s="25">
        <v>8</v>
      </c>
      <c r="F155" s="25"/>
    </row>
    <row r="156" spans="1:6" x14ac:dyDescent="0.25">
      <c r="A156" s="25"/>
      <c r="B156" s="25" t="s">
        <v>1247</v>
      </c>
      <c r="C156" s="25">
        <v>4</v>
      </c>
      <c r="D156" s="25">
        <v>4</v>
      </c>
      <c r="E156" s="25">
        <v>0</v>
      </c>
      <c r="F156" s="25"/>
    </row>
    <row r="157" spans="1:6" x14ac:dyDescent="0.25">
      <c r="A157" s="78" t="s">
        <v>872</v>
      </c>
      <c r="B157" s="78"/>
      <c r="C157" s="78">
        <v>56</v>
      </c>
      <c r="D157" s="78">
        <v>5</v>
      </c>
      <c r="E157" s="78">
        <v>51</v>
      </c>
      <c r="F157" s="78"/>
    </row>
    <row r="158" spans="1:6" x14ac:dyDescent="0.25">
      <c r="A158" s="25" t="s">
        <v>1248</v>
      </c>
      <c r="B158" s="25" t="s">
        <v>1173</v>
      </c>
      <c r="C158" s="25">
        <v>17</v>
      </c>
      <c r="D158" s="25">
        <v>0</v>
      </c>
      <c r="E158" s="25">
        <v>17</v>
      </c>
      <c r="F158" s="25"/>
    </row>
    <row r="159" spans="1:6" x14ac:dyDescent="0.25">
      <c r="A159" s="25"/>
      <c r="B159" s="25" t="s">
        <v>1249</v>
      </c>
      <c r="C159" s="25">
        <v>1</v>
      </c>
      <c r="D159" s="25">
        <v>0</v>
      </c>
      <c r="E159" s="25">
        <v>1</v>
      </c>
      <c r="F159" s="25"/>
    </row>
    <row r="160" spans="1:6" x14ac:dyDescent="0.25">
      <c r="A160" s="25"/>
      <c r="B160" s="25" t="s">
        <v>1175</v>
      </c>
      <c r="C160" s="25">
        <v>7</v>
      </c>
      <c r="D160" s="25">
        <v>0</v>
      </c>
      <c r="E160" s="25">
        <v>7</v>
      </c>
      <c r="F160" s="25"/>
    </row>
    <row r="161" spans="1:6" x14ac:dyDescent="0.25">
      <c r="A161" s="25"/>
      <c r="B161" s="25" t="s">
        <v>1163</v>
      </c>
      <c r="C161" s="25">
        <v>1</v>
      </c>
      <c r="D161" s="25">
        <v>1</v>
      </c>
      <c r="E161" s="25">
        <v>0</v>
      </c>
      <c r="F161" s="25"/>
    </row>
    <row r="162" spans="1:6" x14ac:dyDescent="0.25">
      <c r="A162" s="25"/>
      <c r="B162" s="25" t="s">
        <v>1176</v>
      </c>
      <c r="C162" s="25">
        <v>25</v>
      </c>
      <c r="D162" s="25">
        <v>0</v>
      </c>
      <c r="E162" s="25">
        <v>25</v>
      </c>
      <c r="F162" s="25"/>
    </row>
    <row r="163" spans="1:6" ht="24.75" x14ac:dyDescent="0.25">
      <c r="A163" s="25"/>
      <c r="B163" s="25" t="s">
        <v>1246</v>
      </c>
      <c r="C163" s="25">
        <v>21</v>
      </c>
      <c r="D163" s="25">
        <v>0</v>
      </c>
      <c r="E163" s="25">
        <v>21</v>
      </c>
      <c r="F163" s="25"/>
    </row>
    <row r="164" spans="1:6" x14ac:dyDescent="0.25">
      <c r="A164" s="25"/>
      <c r="B164" s="25" t="s">
        <v>1250</v>
      </c>
      <c r="C164" s="25">
        <v>1</v>
      </c>
      <c r="D164" s="25">
        <v>0</v>
      </c>
      <c r="E164" s="25">
        <v>1</v>
      </c>
      <c r="F164" s="25"/>
    </row>
    <row r="165" spans="1:6" x14ac:dyDescent="0.25">
      <c r="A165" s="25"/>
      <c r="B165" s="25" t="s">
        <v>1251</v>
      </c>
      <c r="C165" s="25">
        <v>4</v>
      </c>
      <c r="D165" s="25">
        <v>4</v>
      </c>
      <c r="E165" s="25">
        <v>0</v>
      </c>
      <c r="F165" s="25"/>
    </row>
    <row r="166" spans="1:6" x14ac:dyDescent="0.25">
      <c r="A166" s="78" t="s">
        <v>872</v>
      </c>
      <c r="B166" s="78"/>
      <c r="C166" s="78">
        <v>77</v>
      </c>
      <c r="D166" s="78">
        <v>5</v>
      </c>
      <c r="E166" s="78">
        <v>72</v>
      </c>
      <c r="F166" s="78"/>
    </row>
    <row r="167" spans="1:6" x14ac:dyDescent="0.25">
      <c r="A167" s="25" t="s">
        <v>1252</v>
      </c>
      <c r="B167" s="25" t="s">
        <v>1163</v>
      </c>
      <c r="C167" s="25">
        <v>1</v>
      </c>
      <c r="D167" s="25">
        <v>1</v>
      </c>
      <c r="E167" s="25">
        <v>0</v>
      </c>
      <c r="F167" s="25"/>
    </row>
    <row r="168" spans="1:6" x14ac:dyDescent="0.25">
      <c r="A168" s="25"/>
      <c r="B168" s="25" t="s">
        <v>1198</v>
      </c>
      <c r="C168" s="25">
        <v>11</v>
      </c>
      <c r="D168" s="25">
        <v>0</v>
      </c>
      <c r="E168" s="25">
        <v>11</v>
      </c>
      <c r="F168" s="25"/>
    </row>
    <row r="169" spans="1:6" x14ac:dyDescent="0.25">
      <c r="A169" s="25"/>
      <c r="B169" s="25" t="s">
        <v>1253</v>
      </c>
      <c r="C169" s="25">
        <v>2</v>
      </c>
      <c r="D169" s="25">
        <v>2</v>
      </c>
      <c r="E169" s="25">
        <v>0</v>
      </c>
      <c r="F169" s="25"/>
    </row>
    <row r="170" spans="1:6" x14ac:dyDescent="0.25">
      <c r="A170" s="25"/>
      <c r="B170" s="25" t="s">
        <v>1254</v>
      </c>
      <c r="C170" s="25">
        <v>5</v>
      </c>
      <c r="D170" s="25">
        <v>5</v>
      </c>
      <c r="E170" s="25">
        <v>0</v>
      </c>
      <c r="F170" s="25"/>
    </row>
    <row r="171" spans="1:6" x14ac:dyDescent="0.25">
      <c r="A171" s="78" t="s">
        <v>872</v>
      </c>
      <c r="B171" s="78"/>
      <c r="C171" s="78">
        <v>19</v>
      </c>
      <c r="D171" s="78">
        <v>8</v>
      </c>
      <c r="E171" s="78">
        <v>11</v>
      </c>
      <c r="F171" s="78"/>
    </row>
    <row r="172" spans="1:6" ht="24.75" x14ac:dyDescent="0.25">
      <c r="A172" s="25" t="s">
        <v>1255</v>
      </c>
      <c r="B172" s="122" t="s">
        <v>1175</v>
      </c>
      <c r="C172" s="25">
        <v>1</v>
      </c>
      <c r="D172" s="25">
        <v>0</v>
      </c>
      <c r="E172" s="25">
        <v>1</v>
      </c>
      <c r="F172" s="25"/>
    </row>
    <row r="173" spans="1:6" x14ac:dyDescent="0.25">
      <c r="A173" s="25"/>
      <c r="B173" s="25" t="s">
        <v>1163</v>
      </c>
      <c r="C173" s="25">
        <v>1</v>
      </c>
      <c r="D173" s="25">
        <v>1</v>
      </c>
      <c r="E173" s="25">
        <v>0</v>
      </c>
      <c r="F173" s="25"/>
    </row>
    <row r="174" spans="1:6" x14ac:dyDescent="0.25">
      <c r="A174" s="25"/>
      <c r="B174" s="25" t="s">
        <v>1198</v>
      </c>
      <c r="C174" s="25">
        <v>3</v>
      </c>
      <c r="D174" s="25">
        <v>0</v>
      </c>
      <c r="E174" s="25">
        <v>3</v>
      </c>
      <c r="F174" s="25"/>
    </row>
    <row r="175" spans="1:6" x14ac:dyDescent="0.25">
      <c r="A175" s="25"/>
      <c r="B175" s="25" t="s">
        <v>1256</v>
      </c>
      <c r="C175" s="25">
        <v>28</v>
      </c>
      <c r="D175" s="25">
        <v>0</v>
      </c>
      <c r="E175" s="25">
        <v>28</v>
      </c>
      <c r="F175" s="25"/>
    </row>
    <row r="176" spans="1:6" x14ac:dyDescent="0.25">
      <c r="A176" s="25"/>
      <c r="B176" s="25" t="s">
        <v>1257</v>
      </c>
      <c r="C176" s="25">
        <v>16</v>
      </c>
      <c r="D176" s="25">
        <v>0</v>
      </c>
      <c r="E176" s="25">
        <v>16</v>
      </c>
      <c r="F176" s="25"/>
    </row>
    <row r="177" spans="1:6" x14ac:dyDescent="0.25">
      <c r="A177" s="25"/>
      <c r="B177" s="25" t="s">
        <v>1258</v>
      </c>
      <c r="C177" s="25">
        <v>1</v>
      </c>
      <c r="D177" s="25">
        <v>1</v>
      </c>
      <c r="E177" s="25">
        <v>0</v>
      </c>
      <c r="F177" s="25"/>
    </row>
    <row r="178" spans="1:6" x14ac:dyDescent="0.25">
      <c r="A178" s="25"/>
      <c r="B178" s="25" t="s">
        <v>1259</v>
      </c>
      <c r="C178" s="25">
        <v>2</v>
      </c>
      <c r="D178" s="25">
        <v>2</v>
      </c>
      <c r="E178" s="25">
        <v>0</v>
      </c>
      <c r="F178" s="25"/>
    </row>
    <row r="179" spans="1:6" x14ac:dyDescent="0.25">
      <c r="A179" s="25"/>
      <c r="B179" s="25" t="s">
        <v>1260</v>
      </c>
      <c r="C179" s="25">
        <v>1</v>
      </c>
      <c r="D179" s="25">
        <v>1</v>
      </c>
      <c r="E179" s="25">
        <v>0</v>
      </c>
      <c r="F179" s="25"/>
    </row>
    <row r="180" spans="1:6" x14ac:dyDescent="0.25">
      <c r="A180" s="78" t="s">
        <v>872</v>
      </c>
      <c r="B180" s="78"/>
      <c r="C180" s="78">
        <v>53</v>
      </c>
      <c r="D180" s="78">
        <v>5</v>
      </c>
      <c r="E180" s="78">
        <v>48</v>
      </c>
      <c r="F180" s="78"/>
    </row>
    <row r="181" spans="1:6" x14ac:dyDescent="0.25">
      <c r="A181" s="25" t="s">
        <v>1261</v>
      </c>
      <c r="B181" s="25" t="s">
        <v>1262</v>
      </c>
      <c r="C181" s="25">
        <v>1</v>
      </c>
      <c r="D181" s="25">
        <v>1</v>
      </c>
      <c r="E181" s="25">
        <v>0</v>
      </c>
      <c r="F181" s="25"/>
    </row>
    <row r="182" spans="1:6" x14ac:dyDescent="0.25">
      <c r="A182" s="25"/>
      <c r="B182" s="25" t="s">
        <v>1163</v>
      </c>
      <c r="C182" s="25">
        <v>1</v>
      </c>
      <c r="D182" s="25">
        <v>1</v>
      </c>
      <c r="E182" s="25">
        <v>0</v>
      </c>
      <c r="F182" s="25"/>
    </row>
    <row r="183" spans="1:6" x14ac:dyDescent="0.25">
      <c r="A183" s="25"/>
      <c r="B183" s="25" t="s">
        <v>1263</v>
      </c>
      <c r="C183" s="25">
        <v>1</v>
      </c>
      <c r="D183" s="25">
        <v>1</v>
      </c>
      <c r="E183" s="25">
        <v>0</v>
      </c>
      <c r="F183" s="25"/>
    </row>
    <row r="184" spans="1:6" x14ac:dyDescent="0.25">
      <c r="A184" s="25"/>
      <c r="B184" s="25" t="s">
        <v>1176</v>
      </c>
      <c r="C184" s="25">
        <v>3</v>
      </c>
      <c r="D184" s="25">
        <v>0</v>
      </c>
      <c r="E184" s="25">
        <v>3</v>
      </c>
      <c r="F184" s="25"/>
    </row>
    <row r="185" spans="1:6" ht="24.75" x14ac:dyDescent="0.25">
      <c r="A185" s="25"/>
      <c r="B185" s="25" t="s">
        <v>1264</v>
      </c>
      <c r="C185" s="25">
        <v>1</v>
      </c>
      <c r="D185" s="25">
        <v>1</v>
      </c>
      <c r="E185" s="25">
        <v>0</v>
      </c>
      <c r="F185" s="25"/>
    </row>
    <row r="186" spans="1:6" x14ac:dyDescent="0.25">
      <c r="A186" s="25"/>
      <c r="B186" s="25" t="s">
        <v>1265</v>
      </c>
      <c r="C186" s="25">
        <v>6</v>
      </c>
      <c r="D186" s="25">
        <v>6</v>
      </c>
      <c r="E186" s="25">
        <v>0</v>
      </c>
      <c r="F186" s="25"/>
    </row>
    <row r="187" spans="1:6" x14ac:dyDescent="0.25">
      <c r="A187" s="78" t="s">
        <v>872</v>
      </c>
      <c r="B187" s="78"/>
      <c r="C187" s="78">
        <v>13</v>
      </c>
      <c r="D187" s="78">
        <v>10</v>
      </c>
      <c r="E187" s="78">
        <v>3</v>
      </c>
      <c r="F187" s="78"/>
    </row>
    <row r="188" spans="1:6" x14ac:dyDescent="0.25">
      <c r="A188" s="25" t="s">
        <v>1266</v>
      </c>
      <c r="B188" s="25" t="s">
        <v>1163</v>
      </c>
      <c r="C188" s="25">
        <v>1</v>
      </c>
      <c r="D188" s="25">
        <v>1</v>
      </c>
      <c r="E188" s="25">
        <v>0</v>
      </c>
      <c r="F188" s="25"/>
    </row>
    <row r="189" spans="1:6" x14ac:dyDescent="0.25">
      <c r="A189" s="25"/>
      <c r="B189" s="25" t="s">
        <v>1216</v>
      </c>
      <c r="C189" s="25">
        <v>3</v>
      </c>
      <c r="D189" s="25">
        <v>3</v>
      </c>
      <c r="E189" s="25">
        <v>0</v>
      </c>
      <c r="F189" s="25"/>
    </row>
    <row r="190" spans="1:6" x14ac:dyDescent="0.25">
      <c r="A190" s="25"/>
      <c r="B190" s="25" t="s">
        <v>1267</v>
      </c>
      <c r="C190" s="25">
        <v>5</v>
      </c>
      <c r="D190" s="25">
        <v>5</v>
      </c>
      <c r="E190" s="25">
        <v>0</v>
      </c>
      <c r="F190" s="25"/>
    </row>
    <row r="191" spans="1:6" x14ac:dyDescent="0.25">
      <c r="A191" s="78" t="s">
        <v>872</v>
      </c>
      <c r="B191" s="78"/>
      <c r="C191" s="78">
        <v>9</v>
      </c>
      <c r="D191" s="78">
        <v>9</v>
      </c>
      <c r="E191" s="78">
        <v>0</v>
      </c>
      <c r="F191" s="78"/>
    </row>
    <row r="192" spans="1:6" ht="24.75" x14ac:dyDescent="0.25">
      <c r="A192" s="25" t="s">
        <v>1268</v>
      </c>
      <c r="B192" s="124" t="s">
        <v>1163</v>
      </c>
      <c r="C192" s="25">
        <v>1</v>
      </c>
      <c r="D192" s="25">
        <v>1</v>
      </c>
      <c r="E192" s="25">
        <v>0</v>
      </c>
      <c r="F192" s="25"/>
    </row>
    <row r="193" spans="1:6" ht="24.75" x14ac:dyDescent="0.25">
      <c r="A193" s="25"/>
      <c r="B193" s="25" t="s">
        <v>1269</v>
      </c>
      <c r="C193" s="25">
        <v>1</v>
      </c>
      <c r="D193" s="25">
        <v>1</v>
      </c>
      <c r="E193" s="25">
        <v>0</v>
      </c>
      <c r="F193" s="25"/>
    </row>
    <row r="194" spans="1:6" x14ac:dyDescent="0.25">
      <c r="A194" s="78" t="s">
        <v>872</v>
      </c>
      <c r="B194" s="78"/>
      <c r="C194" s="78">
        <v>2</v>
      </c>
      <c r="D194" s="78">
        <v>2</v>
      </c>
      <c r="E194" s="78">
        <v>0</v>
      </c>
      <c r="F194" s="78"/>
    </row>
    <row r="195" spans="1:6" x14ac:dyDescent="0.25">
      <c r="A195" s="25" t="s">
        <v>1270</v>
      </c>
      <c r="B195" s="25" t="s">
        <v>1187</v>
      </c>
      <c r="C195" s="25">
        <v>3</v>
      </c>
      <c r="D195" s="25">
        <v>3</v>
      </c>
      <c r="E195" s="25">
        <v>0</v>
      </c>
      <c r="F195" s="25"/>
    </row>
    <row r="196" spans="1:6" x14ac:dyDescent="0.25">
      <c r="A196" s="78" t="s">
        <v>872</v>
      </c>
      <c r="B196" s="78"/>
      <c r="C196" s="78">
        <v>3</v>
      </c>
      <c r="D196" s="78">
        <v>3</v>
      </c>
      <c r="E196" s="78">
        <v>0</v>
      </c>
      <c r="F196" s="78"/>
    </row>
    <row r="197" spans="1:6" x14ac:dyDescent="0.25">
      <c r="A197" s="78" t="s">
        <v>872</v>
      </c>
      <c r="B197" s="78"/>
      <c r="C197" s="78">
        <f>+C196+C194+C191+C187+C180+C171+C166+C157+C150+C145+C137+C133+C128+C123+C120+C116+C114+C102+C97+C87+C82+C79+C74+C71+C68+C63+C58+C52+C49+C46+C40+C37+C31+C20+C17+C14+C11+C8</f>
        <v>514</v>
      </c>
      <c r="D197" s="78">
        <f>+D196+D194+D191+D187+D180+D171+D166+D157+D150+D145+D137+D133+D128+D123+D120+D116+D114+D102+D97+D87+D82+D79+D74+D71+D68+D63+D58+D52+D49+D46+D40+D37+D31+D20+D17+D14+D11+D8</f>
        <v>273</v>
      </c>
      <c r="E197" s="78">
        <f>+E196+E194+E191+E187+E180+E171+E166+E157+E150+E145+E137+E133+E128+E123+E120+E116+E114+E102+E97+E87+E82+E79+E74+E71+E68+E63+E58+E52+E49+E46+E40+E37+E31+E20+E17+E14+E11+E8</f>
        <v>241</v>
      </c>
      <c r="F197" s="78"/>
    </row>
    <row r="198" spans="1:6" ht="36.75" customHeight="1" x14ac:dyDescent="0.25">
      <c r="A198" s="199"/>
      <c r="B198" s="199"/>
      <c r="C198" s="199"/>
      <c r="D198" s="199"/>
      <c r="E198" s="199"/>
      <c r="F198" s="199"/>
    </row>
  </sheetData>
  <mergeCells count="3">
    <mergeCell ref="A2:F2"/>
    <mergeCell ref="A198:F198"/>
    <mergeCell ref="A1:F1"/>
  </mergeCells>
  <printOptions horizontalCentered="1"/>
  <pageMargins left="0.70866141732283472" right="0.70866141732283472" top="0.55118110236220474" bottom="0.55118110236220474" header="0.31496062992125984" footer="0.31496062992125984"/>
  <pageSetup scale="70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FF00"/>
  </sheetPr>
  <dimension ref="A1:CJ25"/>
  <sheetViews>
    <sheetView workbookViewId="0">
      <selection activeCell="A28" sqref="A28:XFD28"/>
    </sheetView>
  </sheetViews>
  <sheetFormatPr baseColWidth="10" defaultRowHeight="15" x14ac:dyDescent="0.25"/>
  <cols>
    <col min="1" max="1" width="10.140625" customWidth="1"/>
    <col min="2" max="4" width="11.5703125" bestFit="1" customWidth="1"/>
    <col min="5" max="5" width="13.28515625" customWidth="1"/>
    <col min="6" max="15" width="11.5703125" bestFit="1" customWidth="1"/>
    <col min="16" max="88" width="12" customWidth="1"/>
  </cols>
  <sheetData>
    <row r="1" spans="1:88" ht="24" customHeight="1" x14ac:dyDescent="0.25">
      <c r="A1" s="133" t="s">
        <v>1271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</row>
    <row r="2" spans="1:88" ht="9.75" customHeight="1" x14ac:dyDescent="0.25"/>
    <row r="3" spans="1:88" ht="25.5" customHeight="1" x14ac:dyDescent="0.25">
      <c r="A3" s="202" t="s">
        <v>873</v>
      </c>
      <c r="B3" s="210" t="s">
        <v>874</v>
      </c>
      <c r="C3" s="211"/>
      <c r="D3" s="212"/>
      <c r="E3" s="112" t="s">
        <v>939</v>
      </c>
      <c r="F3" s="113" t="s">
        <v>0</v>
      </c>
      <c r="G3" s="113" t="s">
        <v>0</v>
      </c>
      <c r="H3" s="113" t="s">
        <v>0</v>
      </c>
      <c r="I3" s="113" t="s">
        <v>0</v>
      </c>
      <c r="J3" s="113" t="s">
        <v>0</v>
      </c>
      <c r="K3" s="113" t="s">
        <v>0</v>
      </c>
      <c r="L3" s="113" t="s">
        <v>0</v>
      </c>
      <c r="M3" s="113" t="s">
        <v>0</v>
      </c>
      <c r="N3" s="113" t="s">
        <v>0</v>
      </c>
      <c r="O3" s="113" t="s">
        <v>0</v>
      </c>
      <c r="P3" s="114"/>
      <c r="Q3" s="114"/>
      <c r="R3" s="114"/>
      <c r="S3" s="114"/>
      <c r="T3" s="114"/>
      <c r="U3" s="114"/>
      <c r="V3" s="114"/>
      <c r="W3" s="114"/>
      <c r="X3" s="114"/>
      <c r="Y3" s="114"/>
      <c r="Z3" s="114"/>
      <c r="AA3" s="114"/>
      <c r="AB3" s="114"/>
      <c r="AC3" s="114"/>
      <c r="AD3" s="114"/>
      <c r="AE3" s="114"/>
      <c r="AF3" s="114"/>
      <c r="AG3" s="114"/>
      <c r="AH3" s="114"/>
      <c r="AI3" s="114"/>
      <c r="AJ3" s="114"/>
      <c r="AK3" s="114"/>
      <c r="AL3" s="114"/>
      <c r="AM3" s="114"/>
      <c r="AN3" s="114"/>
      <c r="AO3" s="114"/>
      <c r="AP3" s="114"/>
      <c r="AQ3" s="114"/>
      <c r="AR3" s="114"/>
      <c r="AS3" s="114"/>
      <c r="AT3" s="114"/>
      <c r="AU3" s="114"/>
      <c r="AV3" s="114"/>
      <c r="AW3" s="114"/>
      <c r="AX3" s="114"/>
      <c r="AY3" s="114"/>
      <c r="AZ3" s="114"/>
      <c r="BA3" s="114"/>
      <c r="BB3" s="114"/>
      <c r="BC3" s="114"/>
      <c r="BD3" s="114"/>
      <c r="BE3" s="114"/>
      <c r="BF3" s="114"/>
      <c r="BG3" s="114"/>
      <c r="BH3" s="114"/>
      <c r="BI3" s="114"/>
      <c r="BJ3" s="114"/>
      <c r="BK3" s="114"/>
      <c r="BL3" s="114"/>
      <c r="BM3" s="114"/>
      <c r="BN3" s="114"/>
      <c r="BO3" s="114"/>
      <c r="BP3" s="114"/>
      <c r="BQ3" s="114"/>
      <c r="BR3" s="114"/>
      <c r="BS3" s="114"/>
      <c r="BT3" s="114"/>
      <c r="BU3" s="114"/>
      <c r="BV3" s="114"/>
      <c r="BW3" s="114"/>
      <c r="BX3" s="114"/>
      <c r="BY3" s="114"/>
      <c r="BZ3" s="114"/>
      <c r="CA3" s="114"/>
      <c r="CB3" s="114"/>
      <c r="CC3" s="114"/>
      <c r="CD3" s="114"/>
      <c r="CE3" s="114"/>
      <c r="CF3" s="114"/>
      <c r="CG3" s="114"/>
      <c r="CH3" s="114"/>
      <c r="CI3" s="114"/>
      <c r="CJ3" s="114"/>
    </row>
    <row r="4" spans="1:88" x14ac:dyDescent="0.25">
      <c r="A4" s="202"/>
      <c r="B4" s="213"/>
      <c r="C4" s="214"/>
      <c r="D4" s="215"/>
      <c r="E4" s="125">
        <v>1673697.2297438001</v>
      </c>
      <c r="F4" s="125">
        <v>979743.21126996516</v>
      </c>
      <c r="G4" s="125">
        <v>663515.86101664172</v>
      </c>
      <c r="H4" s="125">
        <v>615623.32629319665</v>
      </c>
      <c r="I4" s="125">
        <v>593400.48276225617</v>
      </c>
      <c r="J4" s="125">
        <v>571425.55811712134</v>
      </c>
      <c r="K4" s="125">
        <v>530810.02853516722</v>
      </c>
      <c r="L4" s="125">
        <v>451649.20773594832</v>
      </c>
      <c r="M4" s="125">
        <v>434618.77536543924</v>
      </c>
      <c r="N4" s="125">
        <v>430737.391229423</v>
      </c>
      <c r="O4" s="125">
        <v>375997.80119327205</v>
      </c>
      <c r="P4" s="125">
        <v>386175.1592857595</v>
      </c>
      <c r="Q4" s="125">
        <v>375236.70727468346</v>
      </c>
      <c r="R4" s="125">
        <v>347351.24075407506</v>
      </c>
      <c r="S4" s="125">
        <v>338247.09044493601</v>
      </c>
      <c r="T4" s="125">
        <v>345240.60669663636</v>
      </c>
      <c r="U4" s="125">
        <v>347245.55116208206</v>
      </c>
      <c r="V4" s="125">
        <v>326123.29213807761</v>
      </c>
      <c r="W4" s="125">
        <v>341209.6790549279</v>
      </c>
      <c r="X4" s="125">
        <v>338990.25596194883</v>
      </c>
      <c r="Y4" s="125">
        <v>324021.67639670672</v>
      </c>
      <c r="Z4" s="125">
        <v>318923.86288393405</v>
      </c>
      <c r="AA4" s="125">
        <v>326792.40880698763</v>
      </c>
      <c r="AB4" s="125">
        <v>307016.13632863091</v>
      </c>
      <c r="AC4" s="125">
        <v>292176.15056448604</v>
      </c>
      <c r="AD4" s="125">
        <v>274327.17815055279</v>
      </c>
      <c r="AE4" s="125">
        <v>262989.46048492438</v>
      </c>
      <c r="AF4" s="125">
        <v>267150.73754968477</v>
      </c>
      <c r="AG4" s="125">
        <v>276686.16896008718</v>
      </c>
      <c r="AH4" s="125">
        <v>282968.28769199183</v>
      </c>
      <c r="AI4" s="125">
        <v>277087.6537955532</v>
      </c>
      <c r="AJ4" s="125">
        <v>275164.9037955532</v>
      </c>
      <c r="AK4" s="125">
        <v>275890.54370887281</v>
      </c>
      <c r="AL4" s="125">
        <v>287616.17686922173</v>
      </c>
      <c r="AM4" s="125">
        <v>279688.68168115354</v>
      </c>
      <c r="AN4" s="125">
        <v>295136.69527206838</v>
      </c>
      <c r="AO4" s="125">
        <v>270471.23426408839</v>
      </c>
      <c r="AP4" s="125">
        <v>259741.26048492437</v>
      </c>
      <c r="AQ4" s="125">
        <v>296642.57528788759</v>
      </c>
      <c r="AR4" s="125">
        <v>280757.9406131024</v>
      </c>
      <c r="AS4" s="125">
        <v>274264.53084677324</v>
      </c>
      <c r="AT4" s="125">
        <v>269092.5740644224</v>
      </c>
      <c r="AU4" s="125">
        <v>275407.93360796722</v>
      </c>
      <c r="AV4" s="125">
        <v>270672.08053127478</v>
      </c>
      <c r="AW4" s="125">
        <v>267143.37032079679</v>
      </c>
      <c r="AX4" s="125">
        <v>262101.90281789401</v>
      </c>
      <c r="AY4" s="125">
        <v>263556.25191406772</v>
      </c>
      <c r="AZ4" s="125">
        <v>242044.43087710033</v>
      </c>
      <c r="BA4" s="125">
        <v>247544.75763832912</v>
      </c>
      <c r="BB4" s="125">
        <v>255023.21967160213</v>
      </c>
      <c r="BC4" s="125">
        <v>242634.69592400832</v>
      </c>
      <c r="BD4" s="125">
        <v>245913.45218670715</v>
      </c>
      <c r="BE4" s="125">
        <v>249081.10934622341</v>
      </c>
      <c r="BF4" s="125">
        <v>245472.02589796222</v>
      </c>
      <c r="BG4" s="125">
        <v>254729.88041354838</v>
      </c>
      <c r="BH4" s="125">
        <v>242923.35588908877</v>
      </c>
      <c r="BI4" s="125">
        <v>239225.98241536017</v>
      </c>
      <c r="BJ4" s="125">
        <v>219369.29468222603</v>
      </c>
      <c r="BK4" s="125">
        <v>198233.71599309004</v>
      </c>
      <c r="BL4" s="125">
        <v>201264.04595384962</v>
      </c>
      <c r="BM4" s="125">
        <v>201239.47171640559</v>
      </c>
      <c r="BN4" s="125">
        <v>193987.27009542484</v>
      </c>
      <c r="BO4" s="125">
        <v>184677.99349196517</v>
      </c>
      <c r="BP4" s="125">
        <v>183944.09349196521</v>
      </c>
      <c r="BQ4" s="125">
        <v>195543.0674082803</v>
      </c>
      <c r="BR4" s="125">
        <v>170620.38361807159</v>
      </c>
      <c r="BS4" s="125">
        <v>176322.91269670706</v>
      </c>
      <c r="BT4" s="125">
        <v>178214.90704578423</v>
      </c>
      <c r="BU4" s="125">
        <v>169259.77772666342</v>
      </c>
      <c r="BV4" s="125">
        <v>167204.58802681405</v>
      </c>
      <c r="BW4" s="125">
        <v>164437.56827444216</v>
      </c>
      <c r="BX4" s="125">
        <v>165510.03270925881</v>
      </c>
      <c r="BY4" s="125">
        <v>153422.63183387578</v>
      </c>
      <c r="BZ4" s="125">
        <v>157860.0153300828</v>
      </c>
      <c r="CA4" s="125">
        <v>131763.96905405616</v>
      </c>
      <c r="CB4" s="125">
        <v>146524.10999999999</v>
      </c>
      <c r="CC4" s="125">
        <v>144606.07</v>
      </c>
      <c r="CD4" s="125">
        <v>163488.88</v>
      </c>
      <c r="CE4" s="125">
        <v>162775.88</v>
      </c>
      <c r="CF4" s="125">
        <v>243442.57</v>
      </c>
      <c r="CG4" s="125">
        <v>156959.54</v>
      </c>
      <c r="CH4" s="125">
        <v>171057.84</v>
      </c>
      <c r="CI4" s="125">
        <v>190022.13</v>
      </c>
      <c r="CJ4" s="125">
        <v>217303.75</v>
      </c>
    </row>
    <row r="5" spans="1:88" ht="15" customHeight="1" x14ac:dyDescent="0.25">
      <c r="A5" s="202"/>
      <c r="B5" s="209" t="s">
        <v>875</v>
      </c>
      <c r="C5" s="200"/>
      <c r="D5" s="201"/>
      <c r="E5" s="112">
        <f>+E21+E20+E19+E18+E17+E16+E15</f>
        <v>115200.2896</v>
      </c>
      <c r="F5" s="112">
        <f t="shared" ref="F5:BQ5" si="0">+F21+F20+F19+F18+F17+F16+F15</f>
        <v>57632.19</v>
      </c>
      <c r="G5" s="112">
        <f t="shared" si="0"/>
        <v>39076.080000000002</v>
      </c>
      <c r="H5" s="112">
        <f t="shared" si="0"/>
        <v>35574.370000000003</v>
      </c>
      <c r="I5" s="112">
        <f t="shared" si="0"/>
        <v>35574.370000000003</v>
      </c>
      <c r="J5" s="112">
        <f t="shared" si="0"/>
        <v>32793.919999999998</v>
      </c>
      <c r="K5" s="112">
        <f t="shared" si="0"/>
        <v>31609.27</v>
      </c>
      <c r="L5" s="112">
        <f t="shared" si="0"/>
        <v>28334.989999999998</v>
      </c>
      <c r="M5" s="112">
        <f t="shared" si="0"/>
        <v>25908.07</v>
      </c>
      <c r="N5" s="112">
        <f t="shared" si="0"/>
        <v>24810.31</v>
      </c>
      <c r="O5" s="112">
        <f t="shared" si="0"/>
        <v>23372.76</v>
      </c>
      <c r="P5" s="112">
        <f t="shared" si="0"/>
        <v>23372.76</v>
      </c>
      <c r="Q5" s="112">
        <f t="shared" si="0"/>
        <v>22572.9</v>
      </c>
      <c r="R5" s="112">
        <f t="shared" si="0"/>
        <v>21224.37</v>
      </c>
      <c r="S5" s="112">
        <f t="shared" si="0"/>
        <v>20467.78</v>
      </c>
      <c r="T5" s="112">
        <f t="shared" si="0"/>
        <v>20504.289999999997</v>
      </c>
      <c r="U5" s="112">
        <f t="shared" si="0"/>
        <v>20479.95</v>
      </c>
      <c r="V5" s="112">
        <f t="shared" si="0"/>
        <v>20027.309999999998</v>
      </c>
      <c r="W5" s="112">
        <f t="shared" si="0"/>
        <v>20051.650000000001</v>
      </c>
      <c r="X5" s="112">
        <f t="shared" si="0"/>
        <v>19723.98</v>
      </c>
      <c r="Y5" s="112">
        <f t="shared" si="0"/>
        <v>19227.13</v>
      </c>
      <c r="Z5" s="112">
        <f t="shared" si="0"/>
        <v>19227.13</v>
      </c>
      <c r="AA5" s="112">
        <f t="shared" si="0"/>
        <v>18495.339999999997</v>
      </c>
      <c r="AB5" s="112">
        <f t="shared" si="0"/>
        <v>18385.82</v>
      </c>
      <c r="AC5" s="112">
        <f t="shared" si="0"/>
        <v>17183.809999999998</v>
      </c>
      <c r="AD5" s="112">
        <f t="shared" si="0"/>
        <v>16679.649999999998</v>
      </c>
      <c r="AE5" s="112">
        <f t="shared" si="0"/>
        <v>16661.399999999998</v>
      </c>
      <c r="AF5" s="112">
        <f t="shared" si="0"/>
        <v>16661.399999999998</v>
      </c>
      <c r="AG5" s="112">
        <f t="shared" si="0"/>
        <v>16716.149999999998</v>
      </c>
      <c r="AH5" s="112">
        <f t="shared" si="0"/>
        <v>16740.489999999998</v>
      </c>
      <c r="AI5" s="112">
        <f t="shared" si="0"/>
        <v>16703.989999999998</v>
      </c>
      <c r="AJ5" s="112">
        <f t="shared" si="0"/>
        <v>16703.989999999998</v>
      </c>
      <c r="AK5" s="112">
        <f t="shared" si="0"/>
        <v>16679.649999999998</v>
      </c>
      <c r="AL5" s="112">
        <f t="shared" si="0"/>
        <v>16703.989999999998</v>
      </c>
      <c r="AM5" s="112">
        <f t="shared" si="0"/>
        <v>16703.989999999998</v>
      </c>
      <c r="AN5" s="112">
        <f t="shared" si="0"/>
        <v>16740.489999999998</v>
      </c>
      <c r="AO5" s="112">
        <f t="shared" si="0"/>
        <v>16661.399999999998</v>
      </c>
      <c r="AP5" s="112">
        <f t="shared" si="0"/>
        <v>16661.399999999998</v>
      </c>
      <c r="AQ5" s="112">
        <f t="shared" si="0"/>
        <v>16679.649999999998</v>
      </c>
      <c r="AR5" s="112">
        <f t="shared" si="0"/>
        <v>16703.989999999998</v>
      </c>
      <c r="AS5" s="112">
        <f t="shared" si="0"/>
        <v>16679.649999999998</v>
      </c>
      <c r="AT5" s="112">
        <f t="shared" si="0"/>
        <v>16661.399999999998</v>
      </c>
      <c r="AU5" s="112">
        <f t="shared" si="0"/>
        <v>16809.829999999998</v>
      </c>
      <c r="AV5" s="112">
        <f t="shared" si="0"/>
        <v>16002.66</v>
      </c>
      <c r="AW5" s="112">
        <f t="shared" si="0"/>
        <v>16002.66</v>
      </c>
      <c r="AX5" s="112">
        <f t="shared" si="0"/>
        <v>16002.66</v>
      </c>
      <c r="AY5" s="112">
        <f t="shared" si="0"/>
        <v>14953.56</v>
      </c>
      <c r="AZ5" s="112">
        <f t="shared" si="0"/>
        <v>14953.56</v>
      </c>
      <c r="BA5" s="112">
        <f t="shared" si="0"/>
        <v>14953.56</v>
      </c>
      <c r="BB5" s="112">
        <f t="shared" si="0"/>
        <v>14953.56</v>
      </c>
      <c r="BC5" s="112">
        <f t="shared" si="0"/>
        <v>14953.56</v>
      </c>
      <c r="BD5" s="112">
        <f t="shared" si="0"/>
        <v>14953.56</v>
      </c>
      <c r="BE5" s="112">
        <f t="shared" si="0"/>
        <v>14953.56</v>
      </c>
      <c r="BF5" s="112">
        <f t="shared" si="0"/>
        <v>14953.56</v>
      </c>
      <c r="BG5" s="112">
        <f t="shared" si="0"/>
        <v>14953.56</v>
      </c>
      <c r="BH5" s="112">
        <f t="shared" si="0"/>
        <v>14953.56</v>
      </c>
      <c r="BI5" s="112">
        <f t="shared" si="0"/>
        <v>14953.56</v>
      </c>
      <c r="BJ5" s="112">
        <f t="shared" si="0"/>
        <v>12541.18</v>
      </c>
      <c r="BK5" s="112">
        <f t="shared" si="0"/>
        <v>12541.18</v>
      </c>
      <c r="BL5" s="112">
        <f t="shared" si="0"/>
        <v>12113.21</v>
      </c>
      <c r="BM5" s="112">
        <f t="shared" si="0"/>
        <v>11899.38</v>
      </c>
      <c r="BN5" s="112">
        <f t="shared" si="0"/>
        <v>11899.38</v>
      </c>
      <c r="BO5" s="112">
        <f t="shared" si="0"/>
        <v>11899.38</v>
      </c>
      <c r="BP5" s="112">
        <f t="shared" si="0"/>
        <v>11899.38</v>
      </c>
      <c r="BQ5" s="112">
        <f t="shared" si="0"/>
        <v>11899.38</v>
      </c>
      <c r="BR5" s="112">
        <f t="shared" ref="BR5:CJ5" si="1">+BR21+BR20+BR19+BR18+BR17+BR16+BR15</f>
        <v>10549.57</v>
      </c>
      <c r="BS5" s="112">
        <f t="shared" si="1"/>
        <v>10549.57</v>
      </c>
      <c r="BT5" s="112">
        <f t="shared" si="1"/>
        <v>10549.57</v>
      </c>
      <c r="BU5" s="112">
        <f t="shared" si="1"/>
        <v>10063.519999999999</v>
      </c>
      <c r="BV5" s="112">
        <f t="shared" si="1"/>
        <v>10063.519999999999</v>
      </c>
      <c r="BW5" s="112">
        <f t="shared" si="1"/>
        <v>10063.519999999999</v>
      </c>
      <c r="BX5" s="112">
        <f t="shared" si="1"/>
        <v>9536.9699999999993</v>
      </c>
      <c r="BY5" s="112">
        <f t="shared" si="1"/>
        <v>9536.9699999999993</v>
      </c>
      <c r="BZ5" s="112">
        <f t="shared" si="1"/>
        <v>9018.57</v>
      </c>
      <c r="CA5" s="112">
        <f t="shared" si="1"/>
        <v>7634.2900000000009</v>
      </c>
      <c r="CB5" s="112">
        <f t="shared" si="1"/>
        <v>8846.0400000000009</v>
      </c>
      <c r="CC5" s="112">
        <f t="shared" si="1"/>
        <v>8744.16</v>
      </c>
      <c r="CD5" s="112">
        <f t="shared" si="1"/>
        <v>8846.0400000000009</v>
      </c>
      <c r="CE5" s="112">
        <f t="shared" si="1"/>
        <v>8509.07</v>
      </c>
      <c r="CF5" s="112">
        <f t="shared" si="1"/>
        <v>12849.210000000001</v>
      </c>
      <c r="CG5" s="112">
        <f t="shared" si="1"/>
        <v>8509.07</v>
      </c>
      <c r="CH5" s="112">
        <f t="shared" si="1"/>
        <v>9675.6099999999988</v>
      </c>
      <c r="CI5" s="112">
        <f t="shared" si="1"/>
        <v>10359.839999999998</v>
      </c>
      <c r="CJ5" s="112">
        <f t="shared" si="1"/>
        <v>9097.4600000000009</v>
      </c>
    </row>
    <row r="6" spans="1:88" ht="15" customHeight="1" x14ac:dyDescent="0.25">
      <c r="A6" s="202"/>
      <c r="B6" s="203" t="s">
        <v>876</v>
      </c>
      <c r="C6" s="209"/>
      <c r="D6" s="201"/>
      <c r="E6" s="112"/>
      <c r="F6" s="112" t="s">
        <v>0</v>
      </c>
      <c r="G6" s="112" t="s">
        <v>0</v>
      </c>
      <c r="H6" s="112" t="s">
        <v>0</v>
      </c>
      <c r="I6" s="112" t="s">
        <v>0</v>
      </c>
      <c r="J6" s="112" t="s">
        <v>0</v>
      </c>
      <c r="K6" s="112" t="s">
        <v>0</v>
      </c>
      <c r="L6" s="112" t="s">
        <v>0</v>
      </c>
      <c r="M6" s="112" t="s">
        <v>0</v>
      </c>
      <c r="N6" s="112" t="s">
        <v>0</v>
      </c>
      <c r="O6" s="112" t="s">
        <v>0</v>
      </c>
      <c r="P6" s="125"/>
      <c r="Q6" s="126"/>
      <c r="R6" s="126"/>
      <c r="S6" s="126"/>
      <c r="T6" s="126"/>
      <c r="U6" s="126"/>
      <c r="V6" s="126"/>
      <c r="W6" s="126"/>
      <c r="X6" s="126"/>
      <c r="Y6" s="126"/>
      <c r="Z6" s="126"/>
      <c r="AA6" s="126"/>
      <c r="AB6" s="126"/>
      <c r="AC6" s="126"/>
      <c r="AD6" s="126"/>
      <c r="AE6" s="126"/>
      <c r="AF6" s="126"/>
      <c r="AG6" s="126"/>
      <c r="AH6" s="126"/>
      <c r="AI6" s="126"/>
      <c r="AJ6" s="126"/>
      <c r="AK6" s="126"/>
      <c r="AL6" s="126"/>
      <c r="AM6" s="126"/>
      <c r="AN6" s="126"/>
      <c r="AO6" s="126"/>
      <c r="AP6" s="126"/>
      <c r="AQ6" s="126"/>
      <c r="AR6" s="126"/>
      <c r="AS6" s="126"/>
      <c r="AT6" s="126"/>
      <c r="AU6" s="126"/>
      <c r="AV6" s="126"/>
      <c r="AW6" s="126"/>
      <c r="AX6" s="126"/>
      <c r="AY6" s="126"/>
      <c r="AZ6" s="126"/>
      <c r="BA6" s="126"/>
      <c r="BB6" s="126"/>
      <c r="BC6" s="126"/>
      <c r="BD6" s="126"/>
      <c r="BE6" s="126"/>
      <c r="BF6" s="126"/>
      <c r="BG6" s="126"/>
      <c r="BH6" s="126"/>
      <c r="BI6" s="126"/>
      <c r="BJ6" s="126"/>
      <c r="BK6" s="126"/>
      <c r="BL6" s="126"/>
      <c r="BM6" s="126"/>
      <c r="BN6" s="126"/>
      <c r="BO6" s="126"/>
      <c r="BP6" s="126"/>
      <c r="BQ6" s="126"/>
      <c r="BR6" s="126"/>
      <c r="BS6" s="126"/>
      <c r="BT6" s="126"/>
      <c r="BU6" s="126"/>
      <c r="BV6" s="126"/>
      <c r="BW6" s="126"/>
      <c r="BX6" s="126"/>
      <c r="BY6" s="126"/>
      <c r="BZ6" s="126"/>
      <c r="CA6" s="126"/>
      <c r="CB6" s="126"/>
      <c r="CC6" s="126"/>
      <c r="CD6" s="126"/>
      <c r="CE6" s="126"/>
      <c r="CF6" s="126"/>
      <c r="CG6" s="126"/>
      <c r="CH6" s="126"/>
      <c r="CI6" s="126"/>
      <c r="CJ6" s="126"/>
    </row>
    <row r="7" spans="1:88" ht="33.75" customHeight="1" x14ac:dyDescent="0.25">
      <c r="A7" s="202"/>
      <c r="B7" s="204"/>
      <c r="C7" s="209" t="s">
        <v>877</v>
      </c>
      <c r="D7" s="201"/>
      <c r="E7" s="112">
        <f>+E10*2%</f>
        <v>1563.2305970000002</v>
      </c>
      <c r="F7" s="112">
        <f t="shared" ref="F7:BQ7" si="2">+F10*2%</f>
        <v>780.49657000000013</v>
      </c>
      <c r="G7" s="112">
        <f t="shared" si="2"/>
        <v>528.3458250000001</v>
      </c>
      <c r="H7" s="112">
        <f t="shared" si="2"/>
        <v>480.71716500000008</v>
      </c>
      <c r="I7" s="112">
        <f t="shared" si="2"/>
        <v>480.71716500000008</v>
      </c>
      <c r="J7" s="112">
        <f t="shared" si="2"/>
        <v>442.93045499999994</v>
      </c>
      <c r="K7" s="112">
        <f t="shared" si="2"/>
        <v>426.83077000000003</v>
      </c>
      <c r="L7" s="112">
        <f t="shared" si="2"/>
        <v>382.31043499999998</v>
      </c>
      <c r="M7" s="112">
        <f t="shared" si="2"/>
        <v>349.345505</v>
      </c>
      <c r="N7" s="112">
        <f t="shared" si="2"/>
        <v>334.471765</v>
      </c>
      <c r="O7" s="112">
        <f t="shared" si="2"/>
        <v>314.88035500000001</v>
      </c>
      <c r="P7" s="112">
        <f t="shared" si="2"/>
        <v>314.88035500000001</v>
      </c>
      <c r="Q7" s="112">
        <f t="shared" si="2"/>
        <v>304.02506</v>
      </c>
      <c r="R7" s="112">
        <f t="shared" si="2"/>
        <v>285.69337000000002</v>
      </c>
      <c r="S7" s="112">
        <f t="shared" si="2"/>
        <v>275.41111999999998</v>
      </c>
      <c r="T7" s="112">
        <f t="shared" si="2"/>
        <v>275.92225999999994</v>
      </c>
      <c r="U7" s="112">
        <f t="shared" si="2"/>
        <v>275.58150000000001</v>
      </c>
      <c r="V7" s="112">
        <f t="shared" si="2"/>
        <v>269.41504499999996</v>
      </c>
      <c r="W7" s="112">
        <f t="shared" si="2"/>
        <v>269.75580500000007</v>
      </c>
      <c r="X7" s="112">
        <f t="shared" si="2"/>
        <v>265.30777</v>
      </c>
      <c r="Y7" s="112">
        <f t="shared" si="2"/>
        <v>258.55558500000001</v>
      </c>
      <c r="Z7" s="112">
        <f t="shared" si="2"/>
        <v>258.55558500000001</v>
      </c>
      <c r="AA7" s="112">
        <f t="shared" si="2"/>
        <v>248.65026999999995</v>
      </c>
      <c r="AB7" s="112">
        <f t="shared" si="2"/>
        <v>247.11699000000002</v>
      </c>
      <c r="AC7" s="112">
        <f t="shared" si="2"/>
        <v>230.78643999999997</v>
      </c>
      <c r="AD7" s="112">
        <f t="shared" si="2"/>
        <v>223.91989999999998</v>
      </c>
      <c r="AE7" s="112">
        <f t="shared" si="2"/>
        <v>223.66439999999994</v>
      </c>
      <c r="AF7" s="112">
        <f t="shared" si="2"/>
        <v>223.66439999999994</v>
      </c>
      <c r="AG7" s="112">
        <f t="shared" si="2"/>
        <v>224.43089999999998</v>
      </c>
      <c r="AH7" s="112">
        <f t="shared" si="2"/>
        <v>224.77165999999997</v>
      </c>
      <c r="AI7" s="112">
        <f t="shared" si="2"/>
        <v>224.26066</v>
      </c>
      <c r="AJ7" s="112">
        <f t="shared" si="2"/>
        <v>224.26066</v>
      </c>
      <c r="AK7" s="112">
        <f t="shared" si="2"/>
        <v>223.91989999999998</v>
      </c>
      <c r="AL7" s="112">
        <f t="shared" si="2"/>
        <v>224.26066</v>
      </c>
      <c r="AM7" s="112">
        <f t="shared" si="2"/>
        <v>224.26066</v>
      </c>
      <c r="AN7" s="112">
        <f t="shared" si="2"/>
        <v>224.77165999999997</v>
      </c>
      <c r="AO7" s="112">
        <f t="shared" si="2"/>
        <v>223.66439999999994</v>
      </c>
      <c r="AP7" s="112">
        <f t="shared" si="2"/>
        <v>223.66439999999994</v>
      </c>
      <c r="AQ7" s="112">
        <f t="shared" si="2"/>
        <v>223.91989999999998</v>
      </c>
      <c r="AR7" s="112">
        <f t="shared" si="2"/>
        <v>224.26066</v>
      </c>
      <c r="AS7" s="112">
        <f t="shared" si="2"/>
        <v>223.91989999999998</v>
      </c>
      <c r="AT7" s="112">
        <f t="shared" si="2"/>
        <v>223.66439999999994</v>
      </c>
      <c r="AU7" s="112">
        <f t="shared" si="2"/>
        <v>225.74241999999998</v>
      </c>
      <c r="AV7" s="112">
        <f t="shared" si="2"/>
        <v>214.78494500000002</v>
      </c>
      <c r="AW7" s="112">
        <f t="shared" si="2"/>
        <v>214.78494500000002</v>
      </c>
      <c r="AX7" s="112">
        <f t="shared" si="2"/>
        <v>214.78494500000002</v>
      </c>
      <c r="AY7" s="112">
        <f t="shared" si="2"/>
        <v>200.50925000000004</v>
      </c>
      <c r="AZ7" s="112">
        <f t="shared" si="2"/>
        <v>200.50925000000004</v>
      </c>
      <c r="BA7" s="112">
        <f t="shared" si="2"/>
        <v>200.50925000000004</v>
      </c>
      <c r="BB7" s="112">
        <f t="shared" si="2"/>
        <v>200.50925000000004</v>
      </c>
      <c r="BC7" s="112">
        <f t="shared" si="2"/>
        <v>200.50925000000004</v>
      </c>
      <c r="BD7" s="112">
        <f t="shared" si="2"/>
        <v>200.50925000000004</v>
      </c>
      <c r="BE7" s="112">
        <f t="shared" si="2"/>
        <v>200.50925000000004</v>
      </c>
      <c r="BF7" s="112">
        <f t="shared" si="2"/>
        <v>200.50925000000004</v>
      </c>
      <c r="BG7" s="112">
        <f t="shared" si="2"/>
        <v>200.50925000000004</v>
      </c>
      <c r="BH7" s="112">
        <f t="shared" si="2"/>
        <v>200.50925000000004</v>
      </c>
      <c r="BI7" s="112">
        <f t="shared" si="2"/>
        <v>200.50925000000004</v>
      </c>
      <c r="BJ7" s="112">
        <f t="shared" si="2"/>
        <v>167.70913000000002</v>
      </c>
      <c r="BK7" s="112">
        <f t="shared" si="2"/>
        <v>167.70913000000002</v>
      </c>
      <c r="BL7" s="112">
        <f t="shared" si="2"/>
        <v>161.89153499999998</v>
      </c>
      <c r="BM7" s="112">
        <f t="shared" si="2"/>
        <v>158.984905</v>
      </c>
      <c r="BN7" s="112">
        <f t="shared" si="2"/>
        <v>158.984905</v>
      </c>
      <c r="BO7" s="112">
        <f t="shared" si="2"/>
        <v>158.984905</v>
      </c>
      <c r="BP7" s="112">
        <f t="shared" si="2"/>
        <v>158.984905</v>
      </c>
      <c r="BQ7" s="112">
        <f t="shared" si="2"/>
        <v>158.984905</v>
      </c>
      <c r="BR7" s="112">
        <f t="shared" ref="BR7:CJ7" si="3">+BR10*2%</f>
        <v>140.636245</v>
      </c>
      <c r="BS7" s="112">
        <f t="shared" si="3"/>
        <v>140.636245</v>
      </c>
      <c r="BT7" s="112">
        <f t="shared" si="3"/>
        <v>140.636245</v>
      </c>
      <c r="BU7" s="112">
        <f t="shared" si="3"/>
        <v>134.02909499999998</v>
      </c>
      <c r="BV7" s="112">
        <f t="shared" si="3"/>
        <v>134.02909499999998</v>
      </c>
      <c r="BW7" s="112">
        <f t="shared" si="3"/>
        <v>134.02909499999998</v>
      </c>
      <c r="BX7" s="112">
        <f t="shared" si="3"/>
        <v>126.87139499999999</v>
      </c>
      <c r="BY7" s="112">
        <f t="shared" si="3"/>
        <v>126.87139499999999</v>
      </c>
      <c r="BZ7" s="112">
        <f t="shared" si="3"/>
        <v>119.82463</v>
      </c>
      <c r="CA7" s="112">
        <f t="shared" si="3"/>
        <v>100.92163500000002</v>
      </c>
      <c r="CB7" s="112">
        <f t="shared" si="3"/>
        <v>117.39857000000001</v>
      </c>
      <c r="CC7" s="112">
        <f t="shared" si="3"/>
        <v>116.01340499999999</v>
      </c>
      <c r="CD7" s="112">
        <f t="shared" si="3"/>
        <v>117.39857000000001</v>
      </c>
      <c r="CE7" s="112">
        <f t="shared" si="3"/>
        <v>112.82358000000001</v>
      </c>
      <c r="CF7" s="112">
        <f t="shared" si="3"/>
        <v>171.84974000000003</v>
      </c>
      <c r="CG7" s="112">
        <f t="shared" si="3"/>
        <v>112.82358000000001</v>
      </c>
      <c r="CH7" s="112">
        <f t="shared" si="3"/>
        <v>128.67898999999997</v>
      </c>
      <c r="CI7" s="112">
        <f t="shared" si="3"/>
        <v>137.99955999999997</v>
      </c>
      <c r="CJ7" s="112">
        <f t="shared" si="3"/>
        <v>120.91845000000001</v>
      </c>
    </row>
    <row r="8" spans="1:88" ht="28.5" customHeight="1" x14ac:dyDescent="0.25">
      <c r="A8" s="202"/>
      <c r="B8" s="205"/>
      <c r="C8" s="209" t="s">
        <v>878</v>
      </c>
      <c r="D8" s="201"/>
      <c r="E8" s="127">
        <f t="shared" ref="E8:BP8" si="4">+E12*12</f>
        <v>19449.117000000002</v>
      </c>
      <c r="F8" s="127">
        <f t="shared" si="4"/>
        <v>13964.454000000002</v>
      </c>
      <c r="G8" s="127">
        <f t="shared" si="4"/>
        <v>9383.5770000000011</v>
      </c>
      <c r="H8" s="127">
        <f t="shared" si="4"/>
        <v>8546.4089999999997</v>
      </c>
      <c r="I8" s="127">
        <f t="shared" si="4"/>
        <v>8546.4089999999997</v>
      </c>
      <c r="J8" s="127">
        <f t="shared" si="4"/>
        <v>7862.6550000000007</v>
      </c>
      <c r="K8" s="127">
        <f t="shared" si="4"/>
        <v>7571.4060000000009</v>
      </c>
      <c r="L8" s="127">
        <f t="shared" si="4"/>
        <v>6779.6549999999988</v>
      </c>
      <c r="M8" s="127">
        <f t="shared" si="4"/>
        <v>6172.4850000000006</v>
      </c>
      <c r="N8" s="127">
        <f t="shared" si="4"/>
        <v>5875.545000000001</v>
      </c>
      <c r="O8" s="127">
        <f t="shared" si="4"/>
        <v>5554.9710000000005</v>
      </c>
      <c r="P8" s="127">
        <f t="shared" si="4"/>
        <v>5554.9710000000005</v>
      </c>
      <c r="Q8" s="127">
        <f t="shared" si="4"/>
        <v>5349.3240000000005</v>
      </c>
      <c r="R8" s="127">
        <f t="shared" si="4"/>
        <v>5020.6859999999997</v>
      </c>
      <c r="S8" s="127">
        <f t="shared" si="4"/>
        <v>4834.68</v>
      </c>
      <c r="T8" s="127">
        <f t="shared" si="4"/>
        <v>4834.68</v>
      </c>
      <c r="U8" s="127">
        <f t="shared" si="4"/>
        <v>4834.68</v>
      </c>
      <c r="V8" s="127">
        <f t="shared" si="4"/>
        <v>4732.3770000000004</v>
      </c>
      <c r="W8" s="127">
        <f t="shared" si="4"/>
        <v>4732.3770000000004</v>
      </c>
      <c r="X8" s="127">
        <f t="shared" si="4"/>
        <v>4648.7700000000004</v>
      </c>
      <c r="Y8" s="127">
        <f t="shared" si="4"/>
        <v>4526.5410000000002</v>
      </c>
      <c r="Z8" s="127">
        <f t="shared" si="4"/>
        <v>4526.5410000000002</v>
      </c>
      <c r="AA8" s="127">
        <f t="shared" si="4"/>
        <v>4322.6940000000004</v>
      </c>
      <c r="AB8" s="127">
        <f t="shared" si="4"/>
        <v>4322.6940000000004</v>
      </c>
      <c r="AC8" s="127">
        <f t="shared" si="4"/>
        <v>4024.1400000000003</v>
      </c>
      <c r="AD8" s="127">
        <f t="shared" si="4"/>
        <v>3909.12</v>
      </c>
      <c r="AE8" s="127">
        <f t="shared" si="4"/>
        <v>3909.12</v>
      </c>
      <c r="AF8" s="127">
        <f t="shared" si="4"/>
        <v>3909.12</v>
      </c>
      <c r="AG8" s="127">
        <f t="shared" si="4"/>
        <v>3909.12</v>
      </c>
      <c r="AH8" s="127">
        <f t="shared" si="4"/>
        <v>3909.12</v>
      </c>
      <c r="AI8" s="127">
        <f t="shared" si="4"/>
        <v>3909.12</v>
      </c>
      <c r="AJ8" s="127">
        <f t="shared" si="4"/>
        <v>3909.12</v>
      </c>
      <c r="AK8" s="127">
        <f t="shared" si="4"/>
        <v>3909.12</v>
      </c>
      <c r="AL8" s="127">
        <f t="shared" si="4"/>
        <v>3909.12</v>
      </c>
      <c r="AM8" s="127">
        <f t="shared" si="4"/>
        <v>3909.12</v>
      </c>
      <c r="AN8" s="127">
        <f t="shared" si="4"/>
        <v>3909.12</v>
      </c>
      <c r="AO8" s="127">
        <f t="shared" si="4"/>
        <v>3909.12</v>
      </c>
      <c r="AP8" s="127">
        <f t="shared" si="4"/>
        <v>3909.12</v>
      </c>
      <c r="AQ8" s="127">
        <f t="shared" si="4"/>
        <v>3909.12</v>
      </c>
      <c r="AR8" s="127">
        <f t="shared" si="4"/>
        <v>3909.12</v>
      </c>
      <c r="AS8" s="127">
        <f t="shared" si="4"/>
        <v>3909.12</v>
      </c>
      <c r="AT8" s="127">
        <f t="shared" si="4"/>
        <v>3909.12</v>
      </c>
      <c r="AU8" s="127">
        <f t="shared" si="4"/>
        <v>3909.12</v>
      </c>
      <c r="AV8" s="127">
        <f t="shared" si="4"/>
        <v>3703.3770000000004</v>
      </c>
      <c r="AW8" s="127">
        <f t="shared" si="4"/>
        <v>3703.3770000000004</v>
      </c>
      <c r="AX8" s="127">
        <f t="shared" si="4"/>
        <v>3703.3770000000004</v>
      </c>
      <c r="AY8" s="127">
        <f t="shared" si="4"/>
        <v>3456.3540000000003</v>
      </c>
      <c r="AZ8" s="127">
        <f t="shared" si="4"/>
        <v>3456.3540000000003</v>
      </c>
      <c r="BA8" s="127">
        <f t="shared" si="4"/>
        <v>3456.3540000000003</v>
      </c>
      <c r="BB8" s="127">
        <f t="shared" si="4"/>
        <v>3456.3540000000003</v>
      </c>
      <c r="BC8" s="127">
        <f t="shared" si="4"/>
        <v>3456.3540000000003</v>
      </c>
      <c r="BD8" s="127">
        <f t="shared" si="4"/>
        <v>3456.3540000000003</v>
      </c>
      <c r="BE8" s="127">
        <f t="shared" si="4"/>
        <v>3456.3540000000003</v>
      </c>
      <c r="BF8" s="127">
        <f t="shared" si="4"/>
        <v>3456.3540000000003</v>
      </c>
      <c r="BG8" s="127">
        <f t="shared" si="4"/>
        <v>3456.3540000000003</v>
      </c>
      <c r="BH8" s="127">
        <f t="shared" si="4"/>
        <v>3456.3540000000003</v>
      </c>
      <c r="BI8" s="127">
        <f t="shared" si="4"/>
        <v>3456.3540000000003</v>
      </c>
      <c r="BJ8" s="127">
        <f t="shared" si="4"/>
        <v>2872.4340000000002</v>
      </c>
      <c r="BK8" s="127">
        <f t="shared" si="4"/>
        <v>2872.4340000000002</v>
      </c>
      <c r="BL8" s="127">
        <f t="shared" si="4"/>
        <v>2768.0430000000001</v>
      </c>
      <c r="BM8" s="127">
        <f t="shared" si="4"/>
        <v>2715.8490000000002</v>
      </c>
      <c r="BN8" s="127">
        <f t="shared" si="4"/>
        <v>2715.8490000000002</v>
      </c>
      <c r="BO8" s="127">
        <f t="shared" si="4"/>
        <v>2715.8490000000002</v>
      </c>
      <c r="BP8" s="127">
        <f t="shared" si="4"/>
        <v>2715.8490000000002</v>
      </c>
      <c r="BQ8" s="127">
        <f t="shared" ref="BQ8:CJ8" si="5">+BQ12*12</f>
        <v>2715.8490000000002</v>
      </c>
      <c r="BR8" s="127">
        <f t="shared" si="5"/>
        <v>2386.6410000000001</v>
      </c>
      <c r="BS8" s="127">
        <f t="shared" si="5"/>
        <v>2386.6410000000001</v>
      </c>
      <c r="BT8" s="127">
        <f t="shared" si="5"/>
        <v>2386.6410000000001</v>
      </c>
      <c r="BU8" s="127">
        <f t="shared" si="5"/>
        <v>2268.1109999999999</v>
      </c>
      <c r="BV8" s="127">
        <f t="shared" si="5"/>
        <v>2268.1109999999999</v>
      </c>
      <c r="BW8" s="127">
        <f t="shared" si="5"/>
        <v>2268.1109999999999</v>
      </c>
      <c r="BX8" s="127">
        <f t="shared" si="5"/>
        <v>2139.7110000000002</v>
      </c>
      <c r="BY8" s="127">
        <f t="shared" si="5"/>
        <v>2139.7110000000002</v>
      </c>
      <c r="BZ8" s="127">
        <f t="shared" si="5"/>
        <v>2013.21</v>
      </c>
      <c r="CA8" s="127">
        <f t="shared" si="5"/>
        <v>1727.0550000000003</v>
      </c>
      <c r="CB8" s="127">
        <f t="shared" si="5"/>
        <v>2019.5940000000001</v>
      </c>
      <c r="CC8" s="127">
        <f t="shared" si="5"/>
        <v>1994.9010000000003</v>
      </c>
      <c r="CD8" s="127">
        <f t="shared" si="5"/>
        <v>2019.5940000000001</v>
      </c>
      <c r="CE8" s="127">
        <f t="shared" si="5"/>
        <v>1934.0400000000002</v>
      </c>
      <c r="CF8" s="127">
        <f t="shared" si="5"/>
        <v>2975.52</v>
      </c>
      <c r="CG8" s="127">
        <f t="shared" si="5"/>
        <v>1934.0400000000002</v>
      </c>
      <c r="CH8" s="127">
        <f t="shared" si="5"/>
        <v>2219.7300000000005</v>
      </c>
      <c r="CI8" s="127">
        <f t="shared" si="5"/>
        <v>2374.92</v>
      </c>
      <c r="CJ8" s="127">
        <f t="shared" si="5"/>
        <v>2019.5940000000001</v>
      </c>
    </row>
    <row r="9" spans="1:88" ht="36" customHeight="1" x14ac:dyDescent="0.25">
      <c r="A9" s="202"/>
      <c r="B9" s="209" t="s">
        <v>1308</v>
      </c>
      <c r="C9" s="200"/>
      <c r="D9" s="201"/>
      <c r="E9" s="112">
        <v>246679.6</v>
      </c>
      <c r="F9" s="112">
        <v>206570.58</v>
      </c>
      <c r="G9" s="112">
        <v>142355.01</v>
      </c>
      <c r="H9" s="112">
        <v>119702.51</v>
      </c>
      <c r="I9" s="112">
        <v>120506.11</v>
      </c>
      <c r="J9" s="112">
        <v>118226.93</v>
      </c>
      <c r="K9" s="112">
        <v>106811.76</v>
      </c>
      <c r="L9" s="112">
        <v>78790.05</v>
      </c>
      <c r="M9" s="112">
        <v>81523.17</v>
      </c>
      <c r="N9" s="112">
        <v>89110.91</v>
      </c>
      <c r="O9" s="112">
        <v>68164.19</v>
      </c>
      <c r="P9" s="112">
        <v>68164.19</v>
      </c>
      <c r="Q9" s="112">
        <v>75433.960000000006</v>
      </c>
      <c r="R9" s="112">
        <v>66525.17</v>
      </c>
      <c r="S9" s="112">
        <v>63955.51</v>
      </c>
      <c r="T9" s="112">
        <v>71648.63</v>
      </c>
      <c r="U9" s="112">
        <v>68070.17</v>
      </c>
      <c r="V9" s="112">
        <v>58059.71</v>
      </c>
      <c r="W9" s="112">
        <v>62612.13</v>
      </c>
      <c r="X9" s="112">
        <v>62333.440000000002</v>
      </c>
      <c r="Y9" s="112">
        <v>64187.14</v>
      </c>
      <c r="Z9" s="112">
        <v>64045.26</v>
      </c>
      <c r="AA9" s="112">
        <v>64736.02</v>
      </c>
      <c r="AB9" s="112">
        <v>57451.14</v>
      </c>
      <c r="AC9" s="112">
        <v>56736.56</v>
      </c>
      <c r="AD9" s="112">
        <v>48106.86</v>
      </c>
      <c r="AE9" s="112">
        <v>43271.98</v>
      </c>
      <c r="AF9" s="112">
        <v>45628.160000000003</v>
      </c>
      <c r="AG9" s="112">
        <v>55128.3</v>
      </c>
      <c r="AH9" s="112">
        <v>58304.42</v>
      </c>
      <c r="AI9" s="112">
        <v>51801.36</v>
      </c>
      <c r="AJ9" s="112">
        <v>51801.36</v>
      </c>
      <c r="AK9" s="112">
        <v>47045.120000000003</v>
      </c>
      <c r="AL9" s="112">
        <v>51900.32</v>
      </c>
      <c r="AM9" s="112">
        <v>52098.239999999998</v>
      </c>
      <c r="AN9" s="112">
        <v>58304.42</v>
      </c>
      <c r="AO9" s="112">
        <v>43271.98</v>
      </c>
      <c r="AP9" s="112">
        <v>43271.98</v>
      </c>
      <c r="AQ9" s="112">
        <v>48106.86</v>
      </c>
      <c r="AR9" s="112">
        <v>51900.32</v>
      </c>
      <c r="AS9" s="112">
        <v>47513.120000000003</v>
      </c>
      <c r="AT9" s="112">
        <v>43271.98</v>
      </c>
      <c r="AU9" s="112">
        <v>45628.160000000003</v>
      </c>
      <c r="AV9" s="112">
        <v>56063.98</v>
      </c>
      <c r="AW9" s="112">
        <v>52251.42</v>
      </c>
      <c r="AX9" s="112">
        <v>52367.5</v>
      </c>
      <c r="AY9" s="112">
        <v>45855.76</v>
      </c>
      <c r="AZ9" s="112">
        <v>46118.26</v>
      </c>
      <c r="BA9" s="112">
        <v>46118.26</v>
      </c>
      <c r="BB9" s="112">
        <v>48905.68</v>
      </c>
      <c r="BC9" s="112">
        <v>45650.26</v>
      </c>
      <c r="BD9" s="112">
        <v>45855.76</v>
      </c>
      <c r="BE9" s="112">
        <v>49014.02</v>
      </c>
      <c r="BF9" s="112">
        <v>46205.760000000002</v>
      </c>
      <c r="BG9" s="112">
        <v>51012.62</v>
      </c>
      <c r="BH9" s="112">
        <v>42064.18</v>
      </c>
      <c r="BI9" s="112">
        <v>40397.56</v>
      </c>
      <c r="BJ9" s="112">
        <v>34568.879999999997</v>
      </c>
      <c r="BK9" s="112">
        <v>33651.82</v>
      </c>
      <c r="BL9" s="112">
        <v>39259.629999999997</v>
      </c>
      <c r="BM9" s="112">
        <v>39085.65</v>
      </c>
      <c r="BN9" s="112">
        <v>36269.19</v>
      </c>
      <c r="BO9" s="112">
        <v>29737.91</v>
      </c>
      <c r="BP9" s="112">
        <v>30205.91</v>
      </c>
      <c r="BQ9" s="112">
        <v>30205.91</v>
      </c>
      <c r="BR9" s="112">
        <v>29108.55</v>
      </c>
      <c r="BS9" s="112">
        <v>33989.42</v>
      </c>
      <c r="BT9" s="112">
        <v>35606.230000000003</v>
      </c>
      <c r="BU9" s="112">
        <v>32111.35</v>
      </c>
      <c r="BV9" s="112">
        <v>27764.03</v>
      </c>
      <c r="BW9" s="112">
        <v>26670.37</v>
      </c>
      <c r="BX9" s="112">
        <v>26218.77</v>
      </c>
      <c r="BY9" s="112">
        <v>26218.77</v>
      </c>
      <c r="BZ9" s="112">
        <v>26904.84</v>
      </c>
      <c r="CA9" s="112">
        <v>24617</v>
      </c>
      <c r="CB9" s="112">
        <v>23799.37</v>
      </c>
      <c r="CC9" s="112">
        <v>24476.05</v>
      </c>
      <c r="CD9" s="112">
        <v>30129.27</v>
      </c>
      <c r="CE9" s="112">
        <v>28544.67</v>
      </c>
      <c r="CF9" s="112">
        <v>41980.73</v>
      </c>
      <c r="CG9" s="112">
        <v>29362.37</v>
      </c>
      <c r="CH9" s="112">
        <v>33068.629999999997</v>
      </c>
      <c r="CI9" s="112">
        <v>36120.85</v>
      </c>
      <c r="CJ9" s="112">
        <v>36656.49</v>
      </c>
    </row>
    <row r="10" spans="1:88" ht="23.25" customHeight="1" x14ac:dyDescent="0.25">
      <c r="A10" s="202"/>
      <c r="B10" s="209" t="s">
        <v>879</v>
      </c>
      <c r="C10" s="200"/>
      <c r="D10" s="201"/>
      <c r="E10" s="127">
        <f>+E14-E11</f>
        <v>78161.529850000006</v>
      </c>
      <c r="F10" s="127">
        <f t="shared" ref="F10:BQ10" si="6">+F14-F11</f>
        <v>39024.828500000003</v>
      </c>
      <c r="G10" s="127">
        <f t="shared" si="6"/>
        <v>26417.291250000002</v>
      </c>
      <c r="H10" s="127">
        <f t="shared" si="6"/>
        <v>24035.858250000005</v>
      </c>
      <c r="I10" s="127">
        <f t="shared" si="6"/>
        <v>24035.858250000005</v>
      </c>
      <c r="J10" s="127">
        <f t="shared" si="6"/>
        <v>22146.522749999996</v>
      </c>
      <c r="K10" s="127">
        <f t="shared" si="6"/>
        <v>21341.538500000002</v>
      </c>
      <c r="L10" s="127">
        <f t="shared" si="6"/>
        <v>19115.52175</v>
      </c>
      <c r="M10" s="127">
        <f t="shared" si="6"/>
        <v>17467.275249999999</v>
      </c>
      <c r="N10" s="127">
        <f t="shared" si="6"/>
        <v>16723.588250000001</v>
      </c>
      <c r="O10" s="127">
        <f t="shared" si="6"/>
        <v>15744.017749999999</v>
      </c>
      <c r="P10" s="127">
        <f t="shared" si="6"/>
        <v>15744.017749999999</v>
      </c>
      <c r="Q10" s="127">
        <f t="shared" si="6"/>
        <v>15201.253000000001</v>
      </c>
      <c r="R10" s="127">
        <f t="shared" si="6"/>
        <v>14284.6685</v>
      </c>
      <c r="S10" s="127">
        <f t="shared" si="6"/>
        <v>13770.555999999999</v>
      </c>
      <c r="T10" s="127">
        <f t="shared" si="6"/>
        <v>13796.112999999998</v>
      </c>
      <c r="U10" s="127">
        <f t="shared" si="6"/>
        <v>13779.075000000001</v>
      </c>
      <c r="V10" s="127">
        <f t="shared" si="6"/>
        <v>13470.752249999998</v>
      </c>
      <c r="W10" s="127">
        <f t="shared" si="6"/>
        <v>13487.790250000002</v>
      </c>
      <c r="X10" s="127">
        <f t="shared" si="6"/>
        <v>13265.388500000001</v>
      </c>
      <c r="Y10" s="127">
        <f t="shared" si="6"/>
        <v>12927.77925</v>
      </c>
      <c r="Z10" s="127">
        <f t="shared" si="6"/>
        <v>12927.77925</v>
      </c>
      <c r="AA10" s="127">
        <f t="shared" si="6"/>
        <v>12432.513499999997</v>
      </c>
      <c r="AB10" s="127">
        <f t="shared" si="6"/>
        <v>12355.8495</v>
      </c>
      <c r="AC10" s="127">
        <f t="shared" si="6"/>
        <v>11539.321999999998</v>
      </c>
      <c r="AD10" s="127">
        <f t="shared" si="6"/>
        <v>11195.994999999999</v>
      </c>
      <c r="AE10" s="127">
        <f t="shared" si="6"/>
        <v>11183.219999999998</v>
      </c>
      <c r="AF10" s="127">
        <f t="shared" si="6"/>
        <v>11183.219999999998</v>
      </c>
      <c r="AG10" s="127">
        <f t="shared" si="6"/>
        <v>11221.544999999998</v>
      </c>
      <c r="AH10" s="127">
        <f t="shared" si="6"/>
        <v>11238.582999999999</v>
      </c>
      <c r="AI10" s="127">
        <f t="shared" si="6"/>
        <v>11213.032999999999</v>
      </c>
      <c r="AJ10" s="127">
        <f t="shared" si="6"/>
        <v>11213.032999999999</v>
      </c>
      <c r="AK10" s="127">
        <f t="shared" si="6"/>
        <v>11195.994999999999</v>
      </c>
      <c r="AL10" s="127">
        <f t="shared" si="6"/>
        <v>11213.032999999999</v>
      </c>
      <c r="AM10" s="127">
        <f t="shared" si="6"/>
        <v>11213.032999999999</v>
      </c>
      <c r="AN10" s="127">
        <f t="shared" si="6"/>
        <v>11238.582999999999</v>
      </c>
      <c r="AO10" s="127">
        <f t="shared" si="6"/>
        <v>11183.219999999998</v>
      </c>
      <c r="AP10" s="127">
        <f t="shared" si="6"/>
        <v>11183.219999999998</v>
      </c>
      <c r="AQ10" s="127">
        <f t="shared" si="6"/>
        <v>11195.994999999999</v>
      </c>
      <c r="AR10" s="127">
        <f t="shared" si="6"/>
        <v>11213.032999999999</v>
      </c>
      <c r="AS10" s="127">
        <f t="shared" si="6"/>
        <v>11195.994999999999</v>
      </c>
      <c r="AT10" s="127">
        <f t="shared" si="6"/>
        <v>11183.219999999998</v>
      </c>
      <c r="AU10" s="127">
        <f t="shared" si="6"/>
        <v>11287.120999999999</v>
      </c>
      <c r="AV10" s="127">
        <f t="shared" si="6"/>
        <v>10739.24725</v>
      </c>
      <c r="AW10" s="127">
        <f t="shared" si="6"/>
        <v>10739.24725</v>
      </c>
      <c r="AX10" s="127">
        <f t="shared" si="6"/>
        <v>10739.24725</v>
      </c>
      <c r="AY10" s="127">
        <f t="shared" si="6"/>
        <v>10025.462500000001</v>
      </c>
      <c r="AZ10" s="127">
        <f t="shared" si="6"/>
        <v>10025.462500000001</v>
      </c>
      <c r="BA10" s="127">
        <f t="shared" si="6"/>
        <v>10025.462500000001</v>
      </c>
      <c r="BB10" s="127">
        <f t="shared" si="6"/>
        <v>10025.462500000001</v>
      </c>
      <c r="BC10" s="127">
        <f t="shared" si="6"/>
        <v>10025.462500000001</v>
      </c>
      <c r="BD10" s="127">
        <f t="shared" si="6"/>
        <v>10025.462500000001</v>
      </c>
      <c r="BE10" s="127">
        <f t="shared" si="6"/>
        <v>10025.462500000001</v>
      </c>
      <c r="BF10" s="127">
        <f t="shared" si="6"/>
        <v>10025.462500000001</v>
      </c>
      <c r="BG10" s="127">
        <f t="shared" si="6"/>
        <v>10025.462500000001</v>
      </c>
      <c r="BH10" s="127">
        <f t="shared" si="6"/>
        <v>10025.462500000001</v>
      </c>
      <c r="BI10" s="127">
        <f t="shared" si="6"/>
        <v>10025.462500000001</v>
      </c>
      <c r="BJ10" s="127">
        <f t="shared" si="6"/>
        <v>8385.4565000000002</v>
      </c>
      <c r="BK10" s="127">
        <f t="shared" si="6"/>
        <v>8385.4565000000002</v>
      </c>
      <c r="BL10" s="127">
        <f t="shared" si="6"/>
        <v>8094.5767499999993</v>
      </c>
      <c r="BM10" s="127">
        <f t="shared" si="6"/>
        <v>7949.2452499999999</v>
      </c>
      <c r="BN10" s="127">
        <f t="shared" si="6"/>
        <v>7949.2452499999999</v>
      </c>
      <c r="BO10" s="127">
        <f t="shared" si="6"/>
        <v>7949.2452499999999</v>
      </c>
      <c r="BP10" s="127">
        <f t="shared" si="6"/>
        <v>7949.2452499999999</v>
      </c>
      <c r="BQ10" s="127">
        <f t="shared" si="6"/>
        <v>7949.2452499999999</v>
      </c>
      <c r="BR10" s="127">
        <f t="shared" ref="BR10:CJ10" si="7">+BR14-BR11</f>
        <v>7031.8122499999999</v>
      </c>
      <c r="BS10" s="127">
        <f t="shared" si="7"/>
        <v>7031.8122499999999</v>
      </c>
      <c r="BT10" s="127">
        <f t="shared" si="7"/>
        <v>7031.8122499999999</v>
      </c>
      <c r="BU10" s="127">
        <f t="shared" si="7"/>
        <v>6701.454749999999</v>
      </c>
      <c r="BV10" s="127">
        <f t="shared" si="7"/>
        <v>6701.454749999999</v>
      </c>
      <c r="BW10" s="127">
        <f t="shared" si="7"/>
        <v>6701.454749999999</v>
      </c>
      <c r="BX10" s="127">
        <f t="shared" si="7"/>
        <v>6343.5697499999997</v>
      </c>
      <c r="BY10" s="127">
        <f t="shared" si="7"/>
        <v>6343.5697499999997</v>
      </c>
      <c r="BZ10" s="127">
        <f t="shared" si="7"/>
        <v>5991.2314999999999</v>
      </c>
      <c r="CA10" s="127">
        <f t="shared" si="7"/>
        <v>5046.0817500000012</v>
      </c>
      <c r="CB10" s="127">
        <f t="shared" si="7"/>
        <v>5869.9285</v>
      </c>
      <c r="CC10" s="127">
        <f t="shared" si="7"/>
        <v>5800.6702499999992</v>
      </c>
      <c r="CD10" s="127">
        <f t="shared" si="7"/>
        <v>5869.9285</v>
      </c>
      <c r="CE10" s="127">
        <f t="shared" si="7"/>
        <v>5641.1790000000001</v>
      </c>
      <c r="CF10" s="127">
        <f t="shared" si="7"/>
        <v>8592.487000000001</v>
      </c>
      <c r="CG10" s="127">
        <f t="shared" si="7"/>
        <v>5641.1790000000001</v>
      </c>
      <c r="CH10" s="127">
        <f t="shared" si="7"/>
        <v>6433.9494999999988</v>
      </c>
      <c r="CI10" s="127">
        <f t="shared" si="7"/>
        <v>6899.9779999999992</v>
      </c>
      <c r="CJ10" s="127">
        <f t="shared" si="7"/>
        <v>6045.9225000000006</v>
      </c>
    </row>
    <row r="11" spans="1:88" ht="24.75" customHeight="1" x14ac:dyDescent="0.25">
      <c r="A11" s="202"/>
      <c r="B11" s="203" t="s">
        <v>880</v>
      </c>
      <c r="C11" s="200" t="s">
        <v>881</v>
      </c>
      <c r="D11" s="201"/>
      <c r="E11" s="127">
        <f t="shared" ref="E11:BP11" si="8">+E13+E12</f>
        <v>36818.759749999997</v>
      </c>
      <c r="F11" s="127">
        <f t="shared" si="8"/>
        <v>18387.361499999999</v>
      </c>
      <c r="G11" s="127">
        <f t="shared" si="8"/>
        <v>12438.78875</v>
      </c>
      <c r="H11" s="127">
        <f t="shared" si="8"/>
        <v>11318.51175</v>
      </c>
      <c r="I11" s="127">
        <f t="shared" si="8"/>
        <v>11318.51175</v>
      </c>
      <c r="J11" s="127">
        <f t="shared" si="8"/>
        <v>10427.39725</v>
      </c>
      <c r="K11" s="127">
        <f t="shared" si="8"/>
        <v>10047.7315</v>
      </c>
      <c r="L11" s="127">
        <f t="shared" si="8"/>
        <v>8999.4682499999999</v>
      </c>
      <c r="M11" s="127">
        <f t="shared" si="8"/>
        <v>8220.7947499999991</v>
      </c>
      <c r="N11" s="127">
        <f t="shared" si="8"/>
        <v>7866.7217499999997</v>
      </c>
      <c r="O11" s="127">
        <f t="shared" si="8"/>
        <v>7408.7422499999993</v>
      </c>
      <c r="P11" s="127">
        <f t="shared" si="8"/>
        <v>7408.7422499999993</v>
      </c>
      <c r="Q11" s="127">
        <f t="shared" si="8"/>
        <v>7151.6469999999999</v>
      </c>
      <c r="R11" s="127">
        <f t="shared" si="8"/>
        <v>6719.7014999999992</v>
      </c>
      <c r="S11" s="127">
        <f t="shared" si="8"/>
        <v>6477.2240000000002</v>
      </c>
      <c r="T11" s="127">
        <f t="shared" si="8"/>
        <v>6488.1769999999997</v>
      </c>
      <c r="U11" s="127">
        <f t="shared" si="8"/>
        <v>6480.875</v>
      </c>
      <c r="V11" s="127">
        <f t="shared" si="8"/>
        <v>6336.557749999999</v>
      </c>
      <c r="W11" s="127">
        <f t="shared" si="8"/>
        <v>6343.8597499999996</v>
      </c>
      <c r="X11" s="127">
        <f t="shared" si="8"/>
        <v>6238.5914999999995</v>
      </c>
      <c r="Y11" s="127">
        <f t="shared" si="8"/>
        <v>6079.3507500000005</v>
      </c>
      <c r="Z11" s="127">
        <f t="shared" si="8"/>
        <v>6079.3507500000005</v>
      </c>
      <c r="AA11" s="127">
        <f t="shared" si="8"/>
        <v>5842.8264999999992</v>
      </c>
      <c r="AB11" s="127">
        <f t="shared" si="8"/>
        <v>5809.9705000000004</v>
      </c>
      <c r="AC11" s="127">
        <f t="shared" si="8"/>
        <v>5424.4879999999994</v>
      </c>
      <c r="AD11" s="127">
        <f t="shared" si="8"/>
        <v>5263.6549999999997</v>
      </c>
      <c r="AE11" s="127">
        <f t="shared" si="8"/>
        <v>5258.1799999999994</v>
      </c>
      <c r="AF11" s="127">
        <f t="shared" si="8"/>
        <v>5258.1799999999994</v>
      </c>
      <c r="AG11" s="127">
        <f t="shared" si="8"/>
        <v>5274.6049999999996</v>
      </c>
      <c r="AH11" s="127">
        <f t="shared" si="8"/>
        <v>5281.9069999999992</v>
      </c>
      <c r="AI11" s="127">
        <f t="shared" si="8"/>
        <v>5270.9569999999994</v>
      </c>
      <c r="AJ11" s="127">
        <f t="shared" si="8"/>
        <v>5270.9569999999994</v>
      </c>
      <c r="AK11" s="127">
        <f t="shared" si="8"/>
        <v>5263.6549999999997</v>
      </c>
      <c r="AL11" s="127">
        <f t="shared" si="8"/>
        <v>5270.9569999999994</v>
      </c>
      <c r="AM11" s="127">
        <f t="shared" si="8"/>
        <v>5270.9569999999994</v>
      </c>
      <c r="AN11" s="127">
        <f t="shared" si="8"/>
        <v>5281.9069999999992</v>
      </c>
      <c r="AO11" s="127">
        <f t="shared" si="8"/>
        <v>5258.1799999999994</v>
      </c>
      <c r="AP11" s="127">
        <f t="shared" si="8"/>
        <v>5258.1799999999994</v>
      </c>
      <c r="AQ11" s="127">
        <f t="shared" si="8"/>
        <v>5263.6549999999997</v>
      </c>
      <c r="AR11" s="127">
        <f t="shared" si="8"/>
        <v>5270.9569999999994</v>
      </c>
      <c r="AS11" s="127">
        <f t="shared" si="8"/>
        <v>5263.6549999999997</v>
      </c>
      <c r="AT11" s="127">
        <f t="shared" si="8"/>
        <v>5258.1799999999994</v>
      </c>
      <c r="AU11" s="127">
        <f t="shared" si="8"/>
        <v>5302.7089999999998</v>
      </c>
      <c r="AV11" s="127">
        <f t="shared" si="8"/>
        <v>5043.4127499999995</v>
      </c>
      <c r="AW11" s="127">
        <f t="shared" si="8"/>
        <v>5043.4127499999995</v>
      </c>
      <c r="AX11" s="127">
        <f t="shared" si="8"/>
        <v>5043.4127499999995</v>
      </c>
      <c r="AY11" s="127">
        <f t="shared" si="8"/>
        <v>4708.0974999999989</v>
      </c>
      <c r="AZ11" s="127">
        <f t="shared" si="8"/>
        <v>4708.0974999999989</v>
      </c>
      <c r="BA11" s="127">
        <f t="shared" si="8"/>
        <v>4708.0974999999989</v>
      </c>
      <c r="BB11" s="127">
        <f t="shared" si="8"/>
        <v>4708.0974999999989</v>
      </c>
      <c r="BC11" s="127">
        <f t="shared" si="8"/>
        <v>4708.0974999999989</v>
      </c>
      <c r="BD11" s="127">
        <f t="shared" si="8"/>
        <v>4708.0974999999989</v>
      </c>
      <c r="BE11" s="127">
        <f t="shared" si="8"/>
        <v>4708.0974999999989</v>
      </c>
      <c r="BF11" s="127">
        <f t="shared" si="8"/>
        <v>4708.0974999999989</v>
      </c>
      <c r="BG11" s="127">
        <f t="shared" si="8"/>
        <v>4708.0974999999989</v>
      </c>
      <c r="BH11" s="127">
        <f t="shared" si="8"/>
        <v>4708.0974999999989</v>
      </c>
      <c r="BI11" s="127">
        <f t="shared" si="8"/>
        <v>4708.0974999999989</v>
      </c>
      <c r="BJ11" s="127">
        <f t="shared" si="8"/>
        <v>3935.7235000000001</v>
      </c>
      <c r="BK11" s="127">
        <f t="shared" si="8"/>
        <v>3935.7235000000001</v>
      </c>
      <c r="BL11" s="127">
        <f t="shared" si="8"/>
        <v>3798.6332499999999</v>
      </c>
      <c r="BM11" s="127">
        <f t="shared" si="8"/>
        <v>3730.1347499999997</v>
      </c>
      <c r="BN11" s="127">
        <f t="shared" si="8"/>
        <v>3730.1347499999997</v>
      </c>
      <c r="BO11" s="127">
        <f t="shared" si="8"/>
        <v>3730.1347499999997</v>
      </c>
      <c r="BP11" s="127">
        <f t="shared" si="8"/>
        <v>3730.1347499999997</v>
      </c>
      <c r="BQ11" s="127">
        <f t="shared" ref="BQ11:CJ11" si="9">+BQ13+BQ12</f>
        <v>3730.1347499999997</v>
      </c>
      <c r="BR11" s="127">
        <f t="shared" si="9"/>
        <v>3297.7577499999998</v>
      </c>
      <c r="BS11" s="127">
        <f t="shared" si="9"/>
        <v>3297.7577499999998</v>
      </c>
      <c r="BT11" s="127">
        <f t="shared" si="9"/>
        <v>3297.7577499999998</v>
      </c>
      <c r="BU11" s="127">
        <f t="shared" si="9"/>
        <v>3142.0652499999997</v>
      </c>
      <c r="BV11" s="127">
        <f t="shared" si="9"/>
        <v>3142.0652499999997</v>
      </c>
      <c r="BW11" s="127">
        <f t="shared" si="9"/>
        <v>3142.0652499999997</v>
      </c>
      <c r="BX11" s="127">
        <f t="shared" si="9"/>
        <v>2973.4002499999997</v>
      </c>
      <c r="BY11" s="127">
        <f t="shared" si="9"/>
        <v>2973.4002499999997</v>
      </c>
      <c r="BZ11" s="127">
        <f t="shared" si="9"/>
        <v>2807.3384999999998</v>
      </c>
      <c r="CA11" s="127">
        <f t="shared" si="9"/>
        <v>2368.2082500000001</v>
      </c>
      <c r="CB11" s="127">
        <f t="shared" si="9"/>
        <v>2756.1115000000004</v>
      </c>
      <c r="CC11" s="127">
        <f t="shared" si="9"/>
        <v>2723.4897500000002</v>
      </c>
      <c r="CD11" s="127">
        <f t="shared" si="9"/>
        <v>2756.1115000000004</v>
      </c>
      <c r="CE11" s="127">
        <f t="shared" si="9"/>
        <v>2647.8910000000001</v>
      </c>
      <c r="CF11" s="127">
        <f t="shared" si="9"/>
        <v>4036.723</v>
      </c>
      <c r="CG11" s="127">
        <f t="shared" si="9"/>
        <v>2647.8910000000001</v>
      </c>
      <c r="CH11" s="127">
        <f t="shared" si="9"/>
        <v>3021.6604999999995</v>
      </c>
      <c r="CI11" s="127">
        <f t="shared" si="9"/>
        <v>3239.8619999999992</v>
      </c>
      <c r="CJ11" s="127">
        <f t="shared" si="9"/>
        <v>2831.5375000000004</v>
      </c>
    </row>
    <row r="12" spans="1:88" ht="26.25" customHeight="1" x14ac:dyDescent="0.25">
      <c r="A12" s="202"/>
      <c r="B12" s="204"/>
      <c r="C12" s="200" t="s">
        <v>878</v>
      </c>
      <c r="D12" s="201"/>
      <c r="E12" s="112">
        <v>1620.7597500000002</v>
      </c>
      <c r="F12" s="112">
        <v>1163.7045000000001</v>
      </c>
      <c r="G12" s="112">
        <v>781.96475000000009</v>
      </c>
      <c r="H12" s="112">
        <v>712.20074999999997</v>
      </c>
      <c r="I12" s="112">
        <v>712.20074999999997</v>
      </c>
      <c r="J12" s="112">
        <v>655.22125000000005</v>
      </c>
      <c r="K12" s="112">
        <v>630.95050000000003</v>
      </c>
      <c r="L12" s="112">
        <v>564.97124999999994</v>
      </c>
      <c r="M12" s="112">
        <v>514.37375000000009</v>
      </c>
      <c r="N12" s="112">
        <v>489.62875000000008</v>
      </c>
      <c r="O12" s="112">
        <v>462.91425000000004</v>
      </c>
      <c r="P12" s="112">
        <v>462.91425000000004</v>
      </c>
      <c r="Q12" s="112">
        <v>445.77700000000004</v>
      </c>
      <c r="R12" s="112">
        <v>418.39049999999997</v>
      </c>
      <c r="S12" s="112">
        <v>402.89000000000004</v>
      </c>
      <c r="T12" s="112">
        <v>402.89000000000004</v>
      </c>
      <c r="U12" s="112">
        <v>402.89000000000004</v>
      </c>
      <c r="V12" s="112">
        <v>394.36475000000002</v>
      </c>
      <c r="W12" s="112">
        <v>394.36475000000002</v>
      </c>
      <c r="X12" s="112">
        <v>387.39750000000004</v>
      </c>
      <c r="Y12" s="112">
        <v>377.21174999999999</v>
      </c>
      <c r="Z12" s="112">
        <v>377.21174999999999</v>
      </c>
      <c r="AA12" s="112">
        <v>360.22450000000003</v>
      </c>
      <c r="AB12" s="112">
        <v>360.22450000000003</v>
      </c>
      <c r="AC12" s="112">
        <v>335.34500000000003</v>
      </c>
      <c r="AD12" s="112">
        <v>325.76</v>
      </c>
      <c r="AE12" s="112">
        <v>325.76</v>
      </c>
      <c r="AF12" s="112">
        <v>325.76</v>
      </c>
      <c r="AG12" s="112">
        <v>325.76</v>
      </c>
      <c r="AH12" s="112">
        <v>325.76</v>
      </c>
      <c r="AI12" s="112">
        <v>325.76</v>
      </c>
      <c r="AJ12" s="112">
        <v>325.76</v>
      </c>
      <c r="AK12" s="112">
        <v>325.76</v>
      </c>
      <c r="AL12" s="112">
        <v>325.76</v>
      </c>
      <c r="AM12" s="112">
        <v>325.76</v>
      </c>
      <c r="AN12" s="112">
        <v>325.76</v>
      </c>
      <c r="AO12" s="112">
        <v>325.76</v>
      </c>
      <c r="AP12" s="112">
        <v>325.76</v>
      </c>
      <c r="AQ12" s="112">
        <v>325.76</v>
      </c>
      <c r="AR12" s="112">
        <v>325.76</v>
      </c>
      <c r="AS12" s="112">
        <v>325.76</v>
      </c>
      <c r="AT12" s="112">
        <v>325.76</v>
      </c>
      <c r="AU12" s="112">
        <v>325.76</v>
      </c>
      <c r="AV12" s="112">
        <v>308.61475000000002</v>
      </c>
      <c r="AW12" s="112">
        <v>308.61475000000002</v>
      </c>
      <c r="AX12" s="112">
        <v>308.61475000000002</v>
      </c>
      <c r="AY12" s="112">
        <v>288.02950000000004</v>
      </c>
      <c r="AZ12" s="112">
        <v>288.02950000000004</v>
      </c>
      <c r="BA12" s="112">
        <v>288.02950000000004</v>
      </c>
      <c r="BB12" s="112">
        <v>288.02950000000004</v>
      </c>
      <c r="BC12" s="112">
        <v>288.02950000000004</v>
      </c>
      <c r="BD12" s="112">
        <v>288.02950000000004</v>
      </c>
      <c r="BE12" s="112">
        <v>288.02950000000004</v>
      </c>
      <c r="BF12" s="112">
        <v>288.02950000000004</v>
      </c>
      <c r="BG12" s="112">
        <v>288.02950000000004</v>
      </c>
      <c r="BH12" s="112">
        <v>288.02950000000004</v>
      </c>
      <c r="BI12" s="112">
        <v>288.02950000000004</v>
      </c>
      <c r="BJ12" s="112">
        <v>239.36950000000002</v>
      </c>
      <c r="BK12" s="112">
        <v>239.36950000000002</v>
      </c>
      <c r="BL12" s="112">
        <v>230.67025000000001</v>
      </c>
      <c r="BM12" s="112">
        <v>226.32075</v>
      </c>
      <c r="BN12" s="112">
        <v>226.32075</v>
      </c>
      <c r="BO12" s="112">
        <v>226.32075</v>
      </c>
      <c r="BP12" s="112">
        <v>226.32075</v>
      </c>
      <c r="BQ12" s="112">
        <v>226.32075</v>
      </c>
      <c r="BR12" s="112">
        <v>198.88675000000001</v>
      </c>
      <c r="BS12" s="112">
        <v>198.88675000000001</v>
      </c>
      <c r="BT12" s="112">
        <v>198.88675000000001</v>
      </c>
      <c r="BU12" s="112">
        <v>189.00925000000001</v>
      </c>
      <c r="BV12" s="112">
        <v>189.00925000000001</v>
      </c>
      <c r="BW12" s="112">
        <v>189.00925000000001</v>
      </c>
      <c r="BX12" s="112">
        <v>178.30925000000002</v>
      </c>
      <c r="BY12" s="112">
        <v>178.30925000000002</v>
      </c>
      <c r="BZ12" s="112">
        <v>167.76750000000001</v>
      </c>
      <c r="CA12" s="112">
        <v>143.92125000000001</v>
      </c>
      <c r="CB12" s="112">
        <v>168.29949999999999</v>
      </c>
      <c r="CC12" s="112">
        <v>166.24175000000002</v>
      </c>
      <c r="CD12" s="112">
        <v>168.29949999999999</v>
      </c>
      <c r="CE12" s="112">
        <v>161.17000000000002</v>
      </c>
      <c r="CF12" s="112">
        <v>247.96</v>
      </c>
      <c r="CG12" s="112">
        <v>161.17000000000002</v>
      </c>
      <c r="CH12" s="112">
        <v>184.97750000000002</v>
      </c>
      <c r="CI12" s="112">
        <v>197.91</v>
      </c>
      <c r="CJ12" s="112">
        <v>168.29949999999999</v>
      </c>
    </row>
    <row r="13" spans="1:88" ht="18" customHeight="1" x14ac:dyDescent="0.25">
      <c r="A13" s="202"/>
      <c r="B13" s="205"/>
      <c r="C13" s="200" t="s">
        <v>882</v>
      </c>
      <c r="D13" s="201"/>
      <c r="E13" s="127">
        <v>35198</v>
      </c>
      <c r="F13" s="127">
        <f>+F14*30%</f>
        <v>17223.656999999999</v>
      </c>
      <c r="G13" s="127">
        <f t="shared" ref="G13:BR13" si="10">+G14*30%</f>
        <v>11656.824000000001</v>
      </c>
      <c r="H13" s="127">
        <f t="shared" si="10"/>
        <v>10606.311</v>
      </c>
      <c r="I13" s="127">
        <f t="shared" si="10"/>
        <v>10606.311</v>
      </c>
      <c r="J13" s="127">
        <f t="shared" si="10"/>
        <v>9772.1759999999995</v>
      </c>
      <c r="K13" s="127">
        <f t="shared" si="10"/>
        <v>9416.780999999999</v>
      </c>
      <c r="L13" s="127">
        <f t="shared" si="10"/>
        <v>8434.4969999999994</v>
      </c>
      <c r="M13" s="127">
        <f t="shared" si="10"/>
        <v>7706.4209999999994</v>
      </c>
      <c r="N13" s="127">
        <f t="shared" si="10"/>
        <v>7377.0929999999998</v>
      </c>
      <c r="O13" s="127">
        <f t="shared" si="10"/>
        <v>6945.8279999999995</v>
      </c>
      <c r="P13" s="127">
        <f t="shared" si="10"/>
        <v>6945.8279999999995</v>
      </c>
      <c r="Q13" s="127">
        <f t="shared" si="10"/>
        <v>6705.87</v>
      </c>
      <c r="R13" s="127">
        <f t="shared" si="10"/>
        <v>6301.3109999999997</v>
      </c>
      <c r="S13" s="127">
        <f t="shared" si="10"/>
        <v>6074.3339999999998</v>
      </c>
      <c r="T13" s="127">
        <f t="shared" si="10"/>
        <v>6085.2869999999994</v>
      </c>
      <c r="U13" s="127">
        <f t="shared" si="10"/>
        <v>6077.9849999999997</v>
      </c>
      <c r="V13" s="127">
        <f t="shared" si="10"/>
        <v>5942.1929999999993</v>
      </c>
      <c r="W13" s="127">
        <f t="shared" si="10"/>
        <v>5949.4949999999999</v>
      </c>
      <c r="X13" s="127">
        <f t="shared" si="10"/>
        <v>5851.1939999999995</v>
      </c>
      <c r="Y13" s="127">
        <f t="shared" si="10"/>
        <v>5702.1390000000001</v>
      </c>
      <c r="Z13" s="127">
        <f t="shared" si="10"/>
        <v>5702.1390000000001</v>
      </c>
      <c r="AA13" s="127">
        <f t="shared" si="10"/>
        <v>5482.601999999999</v>
      </c>
      <c r="AB13" s="127">
        <f t="shared" si="10"/>
        <v>5449.7460000000001</v>
      </c>
      <c r="AC13" s="127">
        <f t="shared" si="10"/>
        <v>5089.1429999999991</v>
      </c>
      <c r="AD13" s="127">
        <f t="shared" si="10"/>
        <v>4937.8949999999995</v>
      </c>
      <c r="AE13" s="127">
        <f t="shared" si="10"/>
        <v>4932.4199999999992</v>
      </c>
      <c r="AF13" s="127">
        <f t="shared" si="10"/>
        <v>4932.4199999999992</v>
      </c>
      <c r="AG13" s="127">
        <f t="shared" si="10"/>
        <v>4948.8449999999993</v>
      </c>
      <c r="AH13" s="127">
        <f t="shared" si="10"/>
        <v>4956.146999999999</v>
      </c>
      <c r="AI13" s="127">
        <f t="shared" si="10"/>
        <v>4945.1969999999992</v>
      </c>
      <c r="AJ13" s="127">
        <f t="shared" si="10"/>
        <v>4945.1969999999992</v>
      </c>
      <c r="AK13" s="127">
        <f t="shared" si="10"/>
        <v>4937.8949999999995</v>
      </c>
      <c r="AL13" s="127">
        <f t="shared" si="10"/>
        <v>4945.1969999999992</v>
      </c>
      <c r="AM13" s="127">
        <f t="shared" si="10"/>
        <v>4945.1969999999992</v>
      </c>
      <c r="AN13" s="127">
        <f t="shared" si="10"/>
        <v>4956.146999999999</v>
      </c>
      <c r="AO13" s="127">
        <f t="shared" si="10"/>
        <v>4932.4199999999992</v>
      </c>
      <c r="AP13" s="127">
        <f t="shared" si="10"/>
        <v>4932.4199999999992</v>
      </c>
      <c r="AQ13" s="127">
        <f t="shared" si="10"/>
        <v>4937.8949999999995</v>
      </c>
      <c r="AR13" s="127">
        <f t="shared" si="10"/>
        <v>4945.1969999999992</v>
      </c>
      <c r="AS13" s="127">
        <f t="shared" si="10"/>
        <v>4937.8949999999995</v>
      </c>
      <c r="AT13" s="127">
        <f t="shared" si="10"/>
        <v>4932.4199999999992</v>
      </c>
      <c r="AU13" s="127">
        <f t="shared" si="10"/>
        <v>4976.9489999999996</v>
      </c>
      <c r="AV13" s="127">
        <f t="shared" si="10"/>
        <v>4734.7979999999998</v>
      </c>
      <c r="AW13" s="127">
        <f t="shared" si="10"/>
        <v>4734.7979999999998</v>
      </c>
      <c r="AX13" s="127">
        <f t="shared" si="10"/>
        <v>4734.7979999999998</v>
      </c>
      <c r="AY13" s="127">
        <f t="shared" si="10"/>
        <v>4420.0679999999993</v>
      </c>
      <c r="AZ13" s="127">
        <f t="shared" si="10"/>
        <v>4420.0679999999993</v>
      </c>
      <c r="BA13" s="127">
        <f t="shared" si="10"/>
        <v>4420.0679999999993</v>
      </c>
      <c r="BB13" s="127">
        <f t="shared" si="10"/>
        <v>4420.0679999999993</v>
      </c>
      <c r="BC13" s="127">
        <f t="shared" si="10"/>
        <v>4420.0679999999993</v>
      </c>
      <c r="BD13" s="127">
        <f t="shared" si="10"/>
        <v>4420.0679999999993</v>
      </c>
      <c r="BE13" s="127">
        <f t="shared" si="10"/>
        <v>4420.0679999999993</v>
      </c>
      <c r="BF13" s="127">
        <f t="shared" si="10"/>
        <v>4420.0679999999993</v>
      </c>
      <c r="BG13" s="127">
        <f t="shared" si="10"/>
        <v>4420.0679999999993</v>
      </c>
      <c r="BH13" s="127">
        <f t="shared" si="10"/>
        <v>4420.0679999999993</v>
      </c>
      <c r="BI13" s="127">
        <f t="shared" si="10"/>
        <v>4420.0679999999993</v>
      </c>
      <c r="BJ13" s="127">
        <f t="shared" si="10"/>
        <v>3696.3539999999998</v>
      </c>
      <c r="BK13" s="127">
        <f t="shared" si="10"/>
        <v>3696.3539999999998</v>
      </c>
      <c r="BL13" s="127">
        <f t="shared" si="10"/>
        <v>3567.9629999999997</v>
      </c>
      <c r="BM13" s="127">
        <f t="shared" si="10"/>
        <v>3503.8139999999999</v>
      </c>
      <c r="BN13" s="127">
        <f t="shared" si="10"/>
        <v>3503.8139999999999</v>
      </c>
      <c r="BO13" s="127">
        <f t="shared" si="10"/>
        <v>3503.8139999999999</v>
      </c>
      <c r="BP13" s="127">
        <f t="shared" si="10"/>
        <v>3503.8139999999999</v>
      </c>
      <c r="BQ13" s="127">
        <f t="shared" si="10"/>
        <v>3503.8139999999999</v>
      </c>
      <c r="BR13" s="127">
        <f t="shared" si="10"/>
        <v>3098.8709999999996</v>
      </c>
      <c r="BS13" s="127">
        <f t="shared" ref="BS13:CJ13" si="11">+BS14*30%</f>
        <v>3098.8709999999996</v>
      </c>
      <c r="BT13" s="127">
        <f t="shared" si="11"/>
        <v>3098.8709999999996</v>
      </c>
      <c r="BU13" s="127">
        <f t="shared" si="11"/>
        <v>2953.0559999999996</v>
      </c>
      <c r="BV13" s="127">
        <f t="shared" si="11"/>
        <v>2953.0559999999996</v>
      </c>
      <c r="BW13" s="127">
        <f t="shared" si="11"/>
        <v>2953.0559999999996</v>
      </c>
      <c r="BX13" s="127">
        <f t="shared" si="11"/>
        <v>2795.0909999999999</v>
      </c>
      <c r="BY13" s="127">
        <f t="shared" si="11"/>
        <v>2795.0909999999999</v>
      </c>
      <c r="BZ13" s="127">
        <f t="shared" si="11"/>
        <v>2639.5709999999999</v>
      </c>
      <c r="CA13" s="127">
        <f t="shared" si="11"/>
        <v>2224.2870000000003</v>
      </c>
      <c r="CB13" s="127">
        <f t="shared" si="11"/>
        <v>2587.8120000000004</v>
      </c>
      <c r="CC13" s="127">
        <f t="shared" si="11"/>
        <v>2557.248</v>
      </c>
      <c r="CD13" s="127">
        <f t="shared" si="11"/>
        <v>2587.8120000000004</v>
      </c>
      <c r="CE13" s="127">
        <f t="shared" si="11"/>
        <v>2486.721</v>
      </c>
      <c r="CF13" s="127">
        <f t="shared" si="11"/>
        <v>3788.7629999999999</v>
      </c>
      <c r="CG13" s="127">
        <f t="shared" si="11"/>
        <v>2486.721</v>
      </c>
      <c r="CH13" s="127">
        <f t="shared" si="11"/>
        <v>2836.6829999999995</v>
      </c>
      <c r="CI13" s="127">
        <f t="shared" si="11"/>
        <v>3041.9519999999993</v>
      </c>
      <c r="CJ13" s="127">
        <f t="shared" si="11"/>
        <v>2663.2380000000003</v>
      </c>
    </row>
    <row r="14" spans="1:88" ht="15" customHeight="1" x14ac:dyDescent="0.25">
      <c r="A14" s="202"/>
      <c r="B14" s="203" t="s">
        <v>883</v>
      </c>
      <c r="C14" s="200" t="s">
        <v>884</v>
      </c>
      <c r="D14" s="201"/>
      <c r="E14" s="127">
        <f>+E21+E20+E19+E18+E17+E15</f>
        <v>114980.2896</v>
      </c>
      <c r="F14" s="127">
        <f t="shared" ref="F14:BQ14" si="12">+F21+F20+F19+F18+F17+F15</f>
        <v>57412.19</v>
      </c>
      <c r="G14" s="127">
        <f t="shared" si="12"/>
        <v>38856.080000000002</v>
      </c>
      <c r="H14" s="127">
        <f t="shared" si="12"/>
        <v>35354.370000000003</v>
      </c>
      <c r="I14" s="127">
        <f t="shared" si="12"/>
        <v>35354.370000000003</v>
      </c>
      <c r="J14" s="127">
        <f t="shared" si="12"/>
        <v>32573.919999999998</v>
      </c>
      <c r="K14" s="127">
        <f t="shared" si="12"/>
        <v>31389.27</v>
      </c>
      <c r="L14" s="127">
        <f t="shared" si="12"/>
        <v>28114.989999999998</v>
      </c>
      <c r="M14" s="127">
        <f t="shared" si="12"/>
        <v>25688.07</v>
      </c>
      <c r="N14" s="127">
        <f t="shared" si="12"/>
        <v>24590.31</v>
      </c>
      <c r="O14" s="127">
        <f t="shared" si="12"/>
        <v>23152.76</v>
      </c>
      <c r="P14" s="127">
        <f t="shared" si="12"/>
        <v>23152.76</v>
      </c>
      <c r="Q14" s="127">
        <f t="shared" si="12"/>
        <v>22352.9</v>
      </c>
      <c r="R14" s="127">
        <f t="shared" si="12"/>
        <v>21004.37</v>
      </c>
      <c r="S14" s="127">
        <f t="shared" si="12"/>
        <v>20247.78</v>
      </c>
      <c r="T14" s="127">
        <f t="shared" si="12"/>
        <v>20284.289999999997</v>
      </c>
      <c r="U14" s="127">
        <f t="shared" si="12"/>
        <v>20259.95</v>
      </c>
      <c r="V14" s="127">
        <f t="shared" si="12"/>
        <v>19807.309999999998</v>
      </c>
      <c r="W14" s="127">
        <f t="shared" si="12"/>
        <v>19831.650000000001</v>
      </c>
      <c r="X14" s="127">
        <f t="shared" si="12"/>
        <v>19503.98</v>
      </c>
      <c r="Y14" s="127">
        <f t="shared" si="12"/>
        <v>19007.13</v>
      </c>
      <c r="Z14" s="127">
        <f t="shared" si="12"/>
        <v>19007.13</v>
      </c>
      <c r="AA14" s="127">
        <f t="shared" si="12"/>
        <v>18275.339999999997</v>
      </c>
      <c r="AB14" s="127">
        <f t="shared" si="12"/>
        <v>18165.82</v>
      </c>
      <c r="AC14" s="127">
        <f t="shared" si="12"/>
        <v>16963.809999999998</v>
      </c>
      <c r="AD14" s="127">
        <f t="shared" si="12"/>
        <v>16459.649999999998</v>
      </c>
      <c r="AE14" s="127">
        <f t="shared" si="12"/>
        <v>16441.399999999998</v>
      </c>
      <c r="AF14" s="127">
        <f t="shared" si="12"/>
        <v>16441.399999999998</v>
      </c>
      <c r="AG14" s="127">
        <f t="shared" si="12"/>
        <v>16496.149999999998</v>
      </c>
      <c r="AH14" s="127">
        <f t="shared" si="12"/>
        <v>16520.489999999998</v>
      </c>
      <c r="AI14" s="127">
        <f t="shared" si="12"/>
        <v>16483.989999999998</v>
      </c>
      <c r="AJ14" s="127">
        <f t="shared" si="12"/>
        <v>16483.989999999998</v>
      </c>
      <c r="AK14" s="127">
        <f t="shared" si="12"/>
        <v>16459.649999999998</v>
      </c>
      <c r="AL14" s="127">
        <f t="shared" si="12"/>
        <v>16483.989999999998</v>
      </c>
      <c r="AM14" s="127">
        <f t="shared" si="12"/>
        <v>16483.989999999998</v>
      </c>
      <c r="AN14" s="127">
        <f t="shared" si="12"/>
        <v>16520.489999999998</v>
      </c>
      <c r="AO14" s="127">
        <f t="shared" si="12"/>
        <v>16441.399999999998</v>
      </c>
      <c r="AP14" s="127">
        <f t="shared" si="12"/>
        <v>16441.399999999998</v>
      </c>
      <c r="AQ14" s="127">
        <f t="shared" si="12"/>
        <v>16459.649999999998</v>
      </c>
      <c r="AR14" s="127">
        <f t="shared" si="12"/>
        <v>16483.989999999998</v>
      </c>
      <c r="AS14" s="127">
        <f t="shared" si="12"/>
        <v>16459.649999999998</v>
      </c>
      <c r="AT14" s="127">
        <f t="shared" si="12"/>
        <v>16441.399999999998</v>
      </c>
      <c r="AU14" s="127">
        <f t="shared" si="12"/>
        <v>16589.829999999998</v>
      </c>
      <c r="AV14" s="127">
        <f t="shared" si="12"/>
        <v>15782.66</v>
      </c>
      <c r="AW14" s="127">
        <f t="shared" si="12"/>
        <v>15782.66</v>
      </c>
      <c r="AX14" s="127">
        <f t="shared" si="12"/>
        <v>15782.66</v>
      </c>
      <c r="AY14" s="127">
        <f t="shared" si="12"/>
        <v>14733.56</v>
      </c>
      <c r="AZ14" s="127">
        <f t="shared" si="12"/>
        <v>14733.56</v>
      </c>
      <c r="BA14" s="127">
        <f t="shared" si="12"/>
        <v>14733.56</v>
      </c>
      <c r="BB14" s="127">
        <f t="shared" si="12"/>
        <v>14733.56</v>
      </c>
      <c r="BC14" s="127">
        <f t="shared" si="12"/>
        <v>14733.56</v>
      </c>
      <c r="BD14" s="127">
        <f t="shared" si="12"/>
        <v>14733.56</v>
      </c>
      <c r="BE14" s="127">
        <f t="shared" si="12"/>
        <v>14733.56</v>
      </c>
      <c r="BF14" s="127">
        <f t="shared" si="12"/>
        <v>14733.56</v>
      </c>
      <c r="BG14" s="127">
        <f t="shared" si="12"/>
        <v>14733.56</v>
      </c>
      <c r="BH14" s="127">
        <f t="shared" si="12"/>
        <v>14733.56</v>
      </c>
      <c r="BI14" s="127">
        <f t="shared" si="12"/>
        <v>14733.56</v>
      </c>
      <c r="BJ14" s="127">
        <f t="shared" si="12"/>
        <v>12321.18</v>
      </c>
      <c r="BK14" s="127">
        <f t="shared" si="12"/>
        <v>12321.18</v>
      </c>
      <c r="BL14" s="127">
        <f t="shared" si="12"/>
        <v>11893.21</v>
      </c>
      <c r="BM14" s="127">
        <f t="shared" si="12"/>
        <v>11679.38</v>
      </c>
      <c r="BN14" s="127">
        <f t="shared" si="12"/>
        <v>11679.38</v>
      </c>
      <c r="BO14" s="127">
        <f t="shared" si="12"/>
        <v>11679.38</v>
      </c>
      <c r="BP14" s="127">
        <f t="shared" si="12"/>
        <v>11679.38</v>
      </c>
      <c r="BQ14" s="127">
        <f t="shared" si="12"/>
        <v>11679.38</v>
      </c>
      <c r="BR14" s="127">
        <f t="shared" ref="BR14:CJ14" si="13">+BR21+BR20+BR19+BR18+BR17+BR15</f>
        <v>10329.57</v>
      </c>
      <c r="BS14" s="127">
        <f t="shared" si="13"/>
        <v>10329.57</v>
      </c>
      <c r="BT14" s="127">
        <f t="shared" si="13"/>
        <v>10329.57</v>
      </c>
      <c r="BU14" s="127">
        <f t="shared" si="13"/>
        <v>9843.5199999999986</v>
      </c>
      <c r="BV14" s="127">
        <f t="shared" si="13"/>
        <v>9843.5199999999986</v>
      </c>
      <c r="BW14" s="127">
        <f t="shared" si="13"/>
        <v>9843.5199999999986</v>
      </c>
      <c r="BX14" s="127">
        <f t="shared" si="13"/>
        <v>9316.9699999999993</v>
      </c>
      <c r="BY14" s="127">
        <f t="shared" si="13"/>
        <v>9316.9699999999993</v>
      </c>
      <c r="BZ14" s="127">
        <f t="shared" si="13"/>
        <v>8798.57</v>
      </c>
      <c r="CA14" s="127">
        <f t="shared" si="13"/>
        <v>7414.2900000000009</v>
      </c>
      <c r="CB14" s="127">
        <f t="shared" si="13"/>
        <v>8626.0400000000009</v>
      </c>
      <c r="CC14" s="127">
        <f t="shared" si="13"/>
        <v>8524.16</v>
      </c>
      <c r="CD14" s="127">
        <f t="shared" si="13"/>
        <v>8626.0400000000009</v>
      </c>
      <c r="CE14" s="127">
        <f t="shared" si="13"/>
        <v>8289.07</v>
      </c>
      <c r="CF14" s="127">
        <f t="shared" si="13"/>
        <v>12629.210000000001</v>
      </c>
      <c r="CG14" s="127">
        <f t="shared" si="13"/>
        <v>8289.07</v>
      </c>
      <c r="CH14" s="127">
        <f t="shared" si="13"/>
        <v>9455.6099999999988</v>
      </c>
      <c r="CI14" s="127">
        <f t="shared" si="13"/>
        <v>10139.839999999998</v>
      </c>
      <c r="CJ14" s="127">
        <f t="shared" si="13"/>
        <v>8877.4600000000009</v>
      </c>
    </row>
    <row r="15" spans="1:88" ht="28.5" customHeight="1" x14ac:dyDescent="0.25">
      <c r="A15" s="202"/>
      <c r="B15" s="204"/>
      <c r="C15" s="206" t="s">
        <v>885</v>
      </c>
      <c r="D15" s="120" t="s">
        <v>1309</v>
      </c>
      <c r="E15" s="127">
        <v>0</v>
      </c>
      <c r="F15" s="127">
        <v>0</v>
      </c>
      <c r="G15" s="127">
        <v>0</v>
      </c>
      <c r="H15" s="127">
        <v>0</v>
      </c>
      <c r="I15" s="127">
        <v>0</v>
      </c>
      <c r="J15" s="127">
        <v>0</v>
      </c>
      <c r="K15" s="127">
        <v>0</v>
      </c>
      <c r="L15" s="127">
        <v>0</v>
      </c>
      <c r="M15" s="127">
        <v>0</v>
      </c>
      <c r="N15" s="127">
        <v>0</v>
      </c>
      <c r="O15" s="127">
        <v>0</v>
      </c>
      <c r="P15" s="127">
        <v>0</v>
      </c>
      <c r="Q15" s="127">
        <v>0</v>
      </c>
      <c r="R15" s="127">
        <v>0</v>
      </c>
      <c r="S15" s="127">
        <v>0</v>
      </c>
      <c r="T15" s="127">
        <v>0</v>
      </c>
      <c r="U15" s="127">
        <v>0</v>
      </c>
      <c r="V15" s="127">
        <v>0</v>
      </c>
      <c r="W15" s="127">
        <v>0</v>
      </c>
      <c r="X15" s="127">
        <v>0</v>
      </c>
      <c r="Y15" s="127">
        <v>0</v>
      </c>
      <c r="Z15" s="127">
        <v>0</v>
      </c>
      <c r="AA15" s="127">
        <v>0</v>
      </c>
      <c r="AB15" s="127">
        <v>0</v>
      </c>
      <c r="AC15" s="127">
        <v>0</v>
      </c>
      <c r="AD15" s="127">
        <v>0</v>
      </c>
      <c r="AE15" s="127">
        <v>0</v>
      </c>
      <c r="AF15" s="127">
        <v>0</v>
      </c>
      <c r="AG15" s="127">
        <v>0</v>
      </c>
      <c r="AH15" s="127">
        <v>0</v>
      </c>
      <c r="AI15" s="127">
        <v>0</v>
      </c>
      <c r="AJ15" s="127">
        <v>0</v>
      </c>
      <c r="AK15" s="127">
        <v>0</v>
      </c>
      <c r="AL15" s="127">
        <v>0</v>
      </c>
      <c r="AM15" s="127">
        <v>0</v>
      </c>
      <c r="AN15" s="127">
        <v>0</v>
      </c>
      <c r="AO15" s="127">
        <v>0</v>
      </c>
      <c r="AP15" s="127">
        <v>0</v>
      </c>
      <c r="AQ15" s="127">
        <v>0</v>
      </c>
      <c r="AR15" s="127">
        <v>0</v>
      </c>
      <c r="AS15" s="127">
        <v>0</v>
      </c>
      <c r="AT15" s="127">
        <v>0</v>
      </c>
      <c r="AU15" s="127">
        <v>0</v>
      </c>
      <c r="AV15" s="127">
        <v>0</v>
      </c>
      <c r="AW15" s="127">
        <v>0</v>
      </c>
      <c r="AX15" s="127">
        <v>0</v>
      </c>
      <c r="AY15" s="127">
        <v>0</v>
      </c>
      <c r="AZ15" s="127">
        <v>0</v>
      </c>
      <c r="BA15" s="127">
        <v>0</v>
      </c>
      <c r="BB15" s="127">
        <v>0</v>
      </c>
      <c r="BC15" s="127">
        <v>0</v>
      </c>
      <c r="BD15" s="127">
        <v>0</v>
      </c>
      <c r="BE15" s="127">
        <v>0</v>
      </c>
      <c r="BF15" s="127">
        <v>0</v>
      </c>
      <c r="BG15" s="127">
        <v>0</v>
      </c>
      <c r="BH15" s="127">
        <v>0</v>
      </c>
      <c r="BI15" s="127">
        <v>0</v>
      </c>
      <c r="BJ15" s="127">
        <v>0</v>
      </c>
      <c r="BK15" s="127">
        <v>0</v>
      </c>
      <c r="BL15" s="127">
        <v>0</v>
      </c>
      <c r="BM15" s="127">
        <v>0</v>
      </c>
      <c r="BN15" s="127">
        <v>0</v>
      </c>
      <c r="BO15" s="127">
        <v>0</v>
      </c>
      <c r="BP15" s="127">
        <v>0</v>
      </c>
      <c r="BQ15" s="127">
        <v>0</v>
      </c>
      <c r="BR15" s="127">
        <v>0</v>
      </c>
      <c r="BS15" s="127">
        <v>0</v>
      </c>
      <c r="BT15" s="127">
        <v>0</v>
      </c>
      <c r="BU15" s="127">
        <v>0</v>
      </c>
      <c r="BV15" s="127">
        <v>0</v>
      </c>
      <c r="BW15" s="127">
        <v>0</v>
      </c>
      <c r="BX15" s="127">
        <v>0</v>
      </c>
      <c r="BY15" s="127">
        <v>0</v>
      </c>
      <c r="BZ15" s="127">
        <v>0</v>
      </c>
      <c r="CA15" s="127">
        <v>454.24</v>
      </c>
      <c r="CB15" s="127">
        <v>531.17999999999995</v>
      </c>
      <c r="CC15" s="127">
        <v>524.69000000000005</v>
      </c>
      <c r="CD15" s="127">
        <v>531.17999999999995</v>
      </c>
      <c r="CE15" s="127">
        <v>508.68</v>
      </c>
      <c r="CF15" s="127">
        <v>782.6</v>
      </c>
      <c r="CG15" s="127">
        <v>508.68</v>
      </c>
      <c r="CH15" s="127">
        <v>583.82000000000005</v>
      </c>
      <c r="CI15" s="127">
        <v>624.64</v>
      </c>
      <c r="CJ15" s="127">
        <v>782.6</v>
      </c>
    </row>
    <row r="16" spans="1:88" ht="27" x14ac:dyDescent="0.25">
      <c r="A16" s="202"/>
      <c r="B16" s="204"/>
      <c r="C16" s="207"/>
      <c r="D16" s="120" t="s">
        <v>1310</v>
      </c>
      <c r="E16" s="127">
        <v>220</v>
      </c>
      <c r="F16" s="127">
        <v>220</v>
      </c>
      <c r="G16" s="127">
        <v>220</v>
      </c>
      <c r="H16" s="127">
        <v>220</v>
      </c>
      <c r="I16" s="127">
        <v>220</v>
      </c>
      <c r="J16" s="127">
        <v>220</v>
      </c>
      <c r="K16" s="127">
        <v>220</v>
      </c>
      <c r="L16" s="127">
        <v>220</v>
      </c>
      <c r="M16" s="127">
        <v>220</v>
      </c>
      <c r="N16" s="127">
        <v>220</v>
      </c>
      <c r="O16" s="127">
        <v>220</v>
      </c>
      <c r="P16" s="127">
        <v>220</v>
      </c>
      <c r="Q16" s="127">
        <v>220</v>
      </c>
      <c r="R16" s="127">
        <v>220</v>
      </c>
      <c r="S16" s="127">
        <v>220</v>
      </c>
      <c r="T16" s="127">
        <v>220</v>
      </c>
      <c r="U16" s="127">
        <v>220</v>
      </c>
      <c r="V16" s="127">
        <v>220</v>
      </c>
      <c r="W16" s="127">
        <v>220</v>
      </c>
      <c r="X16" s="127">
        <v>220</v>
      </c>
      <c r="Y16" s="127">
        <v>220</v>
      </c>
      <c r="Z16" s="127">
        <v>220</v>
      </c>
      <c r="AA16" s="127">
        <v>220</v>
      </c>
      <c r="AB16" s="127">
        <v>220</v>
      </c>
      <c r="AC16" s="127">
        <v>220</v>
      </c>
      <c r="AD16" s="127">
        <v>220</v>
      </c>
      <c r="AE16" s="127">
        <v>220</v>
      </c>
      <c r="AF16" s="127">
        <v>220</v>
      </c>
      <c r="AG16" s="127">
        <v>220</v>
      </c>
      <c r="AH16" s="127">
        <v>220</v>
      </c>
      <c r="AI16" s="127">
        <v>220</v>
      </c>
      <c r="AJ16" s="127">
        <v>220</v>
      </c>
      <c r="AK16" s="127">
        <v>220</v>
      </c>
      <c r="AL16" s="127">
        <v>220</v>
      </c>
      <c r="AM16" s="127">
        <v>220</v>
      </c>
      <c r="AN16" s="127">
        <v>220</v>
      </c>
      <c r="AO16" s="127">
        <v>220</v>
      </c>
      <c r="AP16" s="127">
        <v>220</v>
      </c>
      <c r="AQ16" s="127">
        <v>220</v>
      </c>
      <c r="AR16" s="127">
        <v>220</v>
      </c>
      <c r="AS16" s="127">
        <v>220</v>
      </c>
      <c r="AT16" s="127">
        <v>220</v>
      </c>
      <c r="AU16" s="127">
        <v>220</v>
      </c>
      <c r="AV16" s="127">
        <v>220</v>
      </c>
      <c r="AW16" s="127">
        <v>220</v>
      </c>
      <c r="AX16" s="127">
        <v>220</v>
      </c>
      <c r="AY16" s="127">
        <v>220</v>
      </c>
      <c r="AZ16" s="127">
        <v>220</v>
      </c>
      <c r="BA16" s="127">
        <v>220</v>
      </c>
      <c r="BB16" s="127">
        <v>220</v>
      </c>
      <c r="BC16" s="127">
        <v>220</v>
      </c>
      <c r="BD16" s="127">
        <v>220</v>
      </c>
      <c r="BE16" s="127">
        <v>220</v>
      </c>
      <c r="BF16" s="127">
        <v>220</v>
      </c>
      <c r="BG16" s="127">
        <v>220</v>
      </c>
      <c r="BH16" s="127">
        <v>220</v>
      </c>
      <c r="BI16" s="127">
        <v>220</v>
      </c>
      <c r="BJ16" s="127">
        <v>220</v>
      </c>
      <c r="BK16" s="127">
        <v>220</v>
      </c>
      <c r="BL16" s="127">
        <v>220</v>
      </c>
      <c r="BM16" s="127">
        <v>220</v>
      </c>
      <c r="BN16" s="127">
        <v>220</v>
      </c>
      <c r="BO16" s="127">
        <v>220</v>
      </c>
      <c r="BP16" s="127">
        <v>220</v>
      </c>
      <c r="BQ16" s="127">
        <v>220</v>
      </c>
      <c r="BR16" s="127">
        <v>220</v>
      </c>
      <c r="BS16" s="127">
        <v>220</v>
      </c>
      <c r="BT16" s="127">
        <v>220</v>
      </c>
      <c r="BU16" s="127">
        <v>220</v>
      </c>
      <c r="BV16" s="127">
        <v>220</v>
      </c>
      <c r="BW16" s="127">
        <v>220</v>
      </c>
      <c r="BX16" s="127">
        <v>220</v>
      </c>
      <c r="BY16" s="127">
        <v>220</v>
      </c>
      <c r="BZ16" s="127">
        <v>220</v>
      </c>
      <c r="CA16" s="127">
        <v>220</v>
      </c>
      <c r="CB16" s="127">
        <v>220</v>
      </c>
      <c r="CC16" s="127">
        <v>220</v>
      </c>
      <c r="CD16" s="127">
        <v>220</v>
      </c>
      <c r="CE16" s="127">
        <v>220</v>
      </c>
      <c r="CF16" s="127">
        <v>220</v>
      </c>
      <c r="CG16" s="127">
        <v>220</v>
      </c>
      <c r="CH16" s="127">
        <v>220</v>
      </c>
      <c r="CI16" s="127">
        <v>220</v>
      </c>
      <c r="CJ16" s="127">
        <v>220</v>
      </c>
    </row>
    <row r="17" spans="1:88" ht="31.5" x14ac:dyDescent="0.25">
      <c r="A17" s="202"/>
      <c r="B17" s="204"/>
      <c r="C17" s="207"/>
      <c r="D17" s="120" t="s">
        <v>1311</v>
      </c>
      <c r="E17" s="127">
        <v>35198</v>
      </c>
      <c r="F17" s="127">
        <v>0</v>
      </c>
      <c r="G17" s="127">
        <v>0</v>
      </c>
      <c r="H17" s="127">
        <v>0</v>
      </c>
      <c r="I17" s="127">
        <v>0</v>
      </c>
      <c r="J17" s="127">
        <v>0</v>
      </c>
      <c r="K17" s="127">
        <v>0</v>
      </c>
      <c r="L17" s="127">
        <v>0</v>
      </c>
      <c r="M17" s="127">
        <v>0</v>
      </c>
      <c r="N17" s="127">
        <v>0</v>
      </c>
      <c r="O17" s="127">
        <v>0</v>
      </c>
      <c r="P17" s="127">
        <v>0</v>
      </c>
      <c r="Q17" s="127">
        <v>0</v>
      </c>
      <c r="R17" s="127">
        <v>0</v>
      </c>
      <c r="S17" s="127">
        <v>0</v>
      </c>
      <c r="T17" s="127">
        <v>0</v>
      </c>
      <c r="U17" s="127">
        <v>0</v>
      </c>
      <c r="V17" s="127">
        <v>0</v>
      </c>
      <c r="W17" s="127">
        <v>0</v>
      </c>
      <c r="X17" s="127">
        <v>0</v>
      </c>
      <c r="Y17" s="127">
        <v>0</v>
      </c>
      <c r="Z17" s="127">
        <v>0</v>
      </c>
      <c r="AA17" s="127">
        <v>0</v>
      </c>
      <c r="AB17" s="127">
        <v>0</v>
      </c>
      <c r="AC17" s="127">
        <v>0</v>
      </c>
      <c r="AD17" s="127">
        <v>0</v>
      </c>
      <c r="AE17" s="127">
        <v>0</v>
      </c>
      <c r="AF17" s="127">
        <v>0</v>
      </c>
      <c r="AG17" s="127">
        <v>0</v>
      </c>
      <c r="AH17" s="127">
        <v>0</v>
      </c>
      <c r="AI17" s="127">
        <v>0</v>
      </c>
      <c r="AJ17" s="127">
        <v>0</v>
      </c>
      <c r="AK17" s="127">
        <v>0</v>
      </c>
      <c r="AL17" s="127">
        <v>0</v>
      </c>
      <c r="AM17" s="127">
        <v>0</v>
      </c>
      <c r="AN17" s="127">
        <v>0</v>
      </c>
      <c r="AO17" s="127">
        <v>0</v>
      </c>
      <c r="AP17" s="127">
        <v>0</v>
      </c>
      <c r="AQ17" s="127">
        <v>0</v>
      </c>
      <c r="AR17" s="127">
        <v>0</v>
      </c>
      <c r="AS17" s="127">
        <v>0</v>
      </c>
      <c r="AT17" s="127">
        <v>0</v>
      </c>
      <c r="AU17" s="127">
        <v>0</v>
      </c>
      <c r="AV17" s="127">
        <v>0</v>
      </c>
      <c r="AW17" s="127">
        <v>0</v>
      </c>
      <c r="AX17" s="127">
        <v>0</v>
      </c>
      <c r="AY17" s="127">
        <v>0</v>
      </c>
      <c r="AZ17" s="127">
        <v>0</v>
      </c>
      <c r="BA17" s="127">
        <v>0</v>
      </c>
      <c r="BB17" s="127">
        <v>0</v>
      </c>
      <c r="BC17" s="127">
        <v>0</v>
      </c>
      <c r="BD17" s="127">
        <v>0</v>
      </c>
      <c r="BE17" s="127">
        <v>0</v>
      </c>
      <c r="BF17" s="127">
        <v>0</v>
      </c>
      <c r="BG17" s="127">
        <v>0</v>
      </c>
      <c r="BH17" s="127">
        <v>0</v>
      </c>
      <c r="BI17" s="127">
        <v>0</v>
      </c>
      <c r="BJ17" s="127">
        <v>0</v>
      </c>
      <c r="BK17" s="127">
        <v>0</v>
      </c>
      <c r="BL17" s="127">
        <v>0</v>
      </c>
      <c r="BM17" s="127">
        <v>0</v>
      </c>
      <c r="BN17" s="127">
        <v>0</v>
      </c>
      <c r="BO17" s="127">
        <v>0</v>
      </c>
      <c r="BP17" s="127">
        <v>0</v>
      </c>
      <c r="BQ17" s="127">
        <v>0</v>
      </c>
      <c r="BR17" s="127">
        <v>0</v>
      </c>
      <c r="BS17" s="127">
        <v>0</v>
      </c>
      <c r="BT17" s="127">
        <v>0</v>
      </c>
      <c r="BU17" s="127">
        <v>0</v>
      </c>
      <c r="BV17" s="127">
        <v>0</v>
      </c>
      <c r="BW17" s="127">
        <v>0</v>
      </c>
      <c r="BX17" s="127">
        <v>0</v>
      </c>
      <c r="BY17" s="127">
        <v>0</v>
      </c>
      <c r="BZ17" s="127">
        <v>0</v>
      </c>
      <c r="CA17" s="127">
        <v>0</v>
      </c>
      <c r="CB17" s="127">
        <v>0</v>
      </c>
      <c r="CC17" s="127">
        <v>0</v>
      </c>
      <c r="CD17" s="127">
        <v>0</v>
      </c>
      <c r="CE17" s="127">
        <v>0</v>
      </c>
      <c r="CF17" s="127">
        <v>0</v>
      </c>
      <c r="CG17" s="127">
        <v>0</v>
      </c>
      <c r="CH17" s="127">
        <v>0</v>
      </c>
      <c r="CI17" s="127">
        <v>0</v>
      </c>
      <c r="CJ17" s="127">
        <v>0</v>
      </c>
    </row>
    <row r="18" spans="1:88" ht="39" x14ac:dyDescent="0.25">
      <c r="A18" s="202"/>
      <c r="B18" s="204"/>
      <c r="C18" s="207"/>
      <c r="D18" s="120" t="s">
        <v>1312</v>
      </c>
      <c r="E18" s="127">
        <v>7928.87</v>
      </c>
      <c r="F18" s="127">
        <v>5585.72</v>
      </c>
      <c r="G18" s="127">
        <v>3753.42</v>
      </c>
      <c r="H18" s="127">
        <v>3418.53</v>
      </c>
      <c r="I18" s="127">
        <v>3418.53</v>
      </c>
      <c r="J18" s="127">
        <v>3145.08</v>
      </c>
      <c r="K18" s="127">
        <v>3028.59</v>
      </c>
      <c r="L18" s="127">
        <v>2711.95</v>
      </c>
      <c r="M18" s="127">
        <v>2468.92</v>
      </c>
      <c r="N18" s="127">
        <v>2350.3000000000002</v>
      </c>
      <c r="O18" s="127">
        <v>2221.94</v>
      </c>
      <c r="P18" s="127">
        <v>2221.94</v>
      </c>
      <c r="Q18" s="127">
        <v>2139.81</v>
      </c>
      <c r="R18" s="127">
        <v>2008.41</v>
      </c>
      <c r="S18" s="127">
        <v>1933.89</v>
      </c>
      <c r="T18" s="127">
        <v>1933.89</v>
      </c>
      <c r="U18" s="127">
        <v>1933.89</v>
      </c>
      <c r="V18" s="127">
        <v>1892.83</v>
      </c>
      <c r="W18" s="127">
        <v>1892.83</v>
      </c>
      <c r="X18" s="127">
        <v>1859.37</v>
      </c>
      <c r="Y18" s="127">
        <v>1810.7</v>
      </c>
      <c r="Z18" s="127">
        <v>1810.7</v>
      </c>
      <c r="AA18" s="127">
        <v>1729.19</v>
      </c>
      <c r="AB18" s="127">
        <v>1729.19</v>
      </c>
      <c r="AC18" s="127">
        <v>1609.65</v>
      </c>
      <c r="AD18" s="127">
        <v>1563.72</v>
      </c>
      <c r="AE18" s="127">
        <v>1563.72</v>
      </c>
      <c r="AF18" s="127">
        <v>1563.72</v>
      </c>
      <c r="AG18" s="127">
        <v>1563.72</v>
      </c>
      <c r="AH18" s="127">
        <v>1563.72</v>
      </c>
      <c r="AI18" s="127">
        <v>1563.72</v>
      </c>
      <c r="AJ18" s="127">
        <v>1563.72</v>
      </c>
      <c r="AK18" s="127">
        <v>1563.72</v>
      </c>
      <c r="AL18" s="127">
        <v>1563.72</v>
      </c>
      <c r="AM18" s="127">
        <v>1563.72</v>
      </c>
      <c r="AN18" s="127">
        <v>1563.72</v>
      </c>
      <c r="AO18" s="127">
        <v>1563.72</v>
      </c>
      <c r="AP18" s="127">
        <v>1563.72</v>
      </c>
      <c r="AQ18" s="127">
        <v>1563.72</v>
      </c>
      <c r="AR18" s="127">
        <v>1563.72</v>
      </c>
      <c r="AS18" s="127">
        <v>1563.72</v>
      </c>
      <c r="AT18" s="127">
        <v>1563.72</v>
      </c>
      <c r="AU18" s="127">
        <v>1563.72</v>
      </c>
      <c r="AV18" s="127">
        <v>1481.29</v>
      </c>
      <c r="AW18" s="127">
        <v>1481.29</v>
      </c>
      <c r="AX18" s="127">
        <v>1481.29</v>
      </c>
      <c r="AY18" s="127">
        <v>1382.44</v>
      </c>
      <c r="AZ18" s="127">
        <v>1382.44</v>
      </c>
      <c r="BA18" s="127">
        <v>1382.44</v>
      </c>
      <c r="BB18" s="127">
        <v>1382.44</v>
      </c>
      <c r="BC18" s="127">
        <v>1382.44</v>
      </c>
      <c r="BD18" s="127">
        <v>1382.44</v>
      </c>
      <c r="BE18" s="127">
        <v>1382.44</v>
      </c>
      <c r="BF18" s="127">
        <v>1382.44</v>
      </c>
      <c r="BG18" s="127">
        <v>1382.44</v>
      </c>
      <c r="BH18" s="127">
        <v>1382.44</v>
      </c>
      <c r="BI18" s="127">
        <v>1382.44</v>
      </c>
      <c r="BJ18" s="127">
        <v>1148.8399999999999</v>
      </c>
      <c r="BK18" s="127">
        <v>1148.8399999999999</v>
      </c>
      <c r="BL18" s="127">
        <v>1107.17</v>
      </c>
      <c r="BM18" s="127">
        <v>1086.48</v>
      </c>
      <c r="BN18" s="127">
        <v>1086.48</v>
      </c>
      <c r="BO18" s="127">
        <v>1086.48</v>
      </c>
      <c r="BP18" s="127">
        <v>1086.48</v>
      </c>
      <c r="BQ18" s="127">
        <v>1086.48</v>
      </c>
      <c r="BR18" s="127">
        <v>954.78</v>
      </c>
      <c r="BS18" s="127">
        <v>954.78</v>
      </c>
      <c r="BT18" s="127">
        <v>954.78</v>
      </c>
      <c r="BU18" s="127">
        <v>907.33</v>
      </c>
      <c r="BV18" s="127">
        <v>907.33</v>
      </c>
      <c r="BW18" s="127">
        <v>907.33</v>
      </c>
      <c r="BX18" s="127">
        <v>855.93</v>
      </c>
      <c r="BY18" s="127">
        <v>855.93</v>
      </c>
      <c r="BZ18" s="127">
        <v>805.43</v>
      </c>
      <c r="CA18" s="127">
        <v>356.18</v>
      </c>
      <c r="CB18" s="127">
        <v>416.1</v>
      </c>
      <c r="CC18" s="127">
        <v>411.23</v>
      </c>
      <c r="CD18" s="127">
        <v>416.1</v>
      </c>
      <c r="CE18" s="127">
        <v>398.46</v>
      </c>
      <c r="CF18" s="127">
        <v>613.5</v>
      </c>
      <c r="CG18" s="127">
        <v>398.46</v>
      </c>
      <c r="CH18" s="127">
        <v>457.47</v>
      </c>
      <c r="CI18" s="127">
        <v>489.4</v>
      </c>
      <c r="CJ18" s="127">
        <v>416.1</v>
      </c>
    </row>
    <row r="19" spans="1:88" ht="23.25" customHeight="1" x14ac:dyDescent="0.25">
      <c r="A19" s="202"/>
      <c r="B19" s="204"/>
      <c r="C19" s="207"/>
      <c r="D19" s="120" t="s">
        <v>1313</v>
      </c>
      <c r="E19" s="127">
        <v>126.08959999999999</v>
      </c>
      <c r="F19" s="127">
        <v>148.55000000000001</v>
      </c>
      <c r="G19" s="127">
        <v>148.55000000000001</v>
      </c>
      <c r="H19" s="127">
        <v>148.55000000000001</v>
      </c>
      <c r="I19" s="127">
        <v>148.55000000000001</v>
      </c>
      <c r="J19" s="127">
        <v>148.55000000000001</v>
      </c>
      <c r="K19" s="127">
        <v>148.55000000000001</v>
      </c>
      <c r="L19" s="127">
        <v>148.55000000000001</v>
      </c>
      <c r="M19" s="127">
        <v>148.55000000000001</v>
      </c>
      <c r="N19" s="127">
        <v>148.55000000000001</v>
      </c>
      <c r="O19" s="127">
        <v>148.55000000000001</v>
      </c>
      <c r="P19" s="127">
        <v>148.55000000000001</v>
      </c>
      <c r="Q19" s="127">
        <v>148.55000000000001</v>
      </c>
      <c r="R19" s="127">
        <v>148.55000000000001</v>
      </c>
      <c r="S19" s="127">
        <v>148.55000000000001</v>
      </c>
      <c r="T19" s="127">
        <v>148.55000000000001</v>
      </c>
      <c r="U19" s="127">
        <v>148.55000000000001</v>
      </c>
      <c r="V19" s="127">
        <v>148.55000000000001</v>
      </c>
      <c r="W19" s="127">
        <v>148.55000000000001</v>
      </c>
      <c r="X19" s="127">
        <v>148.55000000000001</v>
      </c>
      <c r="Y19" s="127">
        <v>148.55000000000001</v>
      </c>
      <c r="Z19" s="127">
        <v>148.55000000000001</v>
      </c>
      <c r="AA19" s="127">
        <v>148.55000000000001</v>
      </c>
      <c r="AB19" s="127">
        <v>148.55000000000001</v>
      </c>
      <c r="AC19" s="127">
        <v>148.55000000000001</v>
      </c>
      <c r="AD19" s="127">
        <v>148.55000000000001</v>
      </c>
      <c r="AE19" s="127">
        <v>148.55000000000001</v>
      </c>
      <c r="AF19" s="127">
        <v>148.55000000000001</v>
      </c>
      <c r="AG19" s="127">
        <v>148.55000000000001</v>
      </c>
      <c r="AH19" s="127">
        <v>148.55000000000001</v>
      </c>
      <c r="AI19" s="127">
        <v>148.55000000000001</v>
      </c>
      <c r="AJ19" s="127">
        <v>148.55000000000001</v>
      </c>
      <c r="AK19" s="127">
        <v>148.55000000000001</v>
      </c>
      <c r="AL19" s="127">
        <v>148.55000000000001</v>
      </c>
      <c r="AM19" s="127">
        <v>148.55000000000001</v>
      </c>
      <c r="AN19" s="127">
        <v>148.55000000000001</v>
      </c>
      <c r="AO19" s="127">
        <v>148.55000000000001</v>
      </c>
      <c r="AP19" s="127">
        <v>148.55000000000001</v>
      </c>
      <c r="AQ19" s="127">
        <v>148.55000000000001</v>
      </c>
      <c r="AR19" s="127">
        <v>148.55000000000001</v>
      </c>
      <c r="AS19" s="127">
        <v>148.55000000000001</v>
      </c>
      <c r="AT19" s="127">
        <v>148.55000000000001</v>
      </c>
      <c r="AU19" s="127">
        <v>148.55000000000001</v>
      </c>
      <c r="AV19" s="127">
        <v>148.55000000000001</v>
      </c>
      <c r="AW19" s="127">
        <v>148.55000000000001</v>
      </c>
      <c r="AX19" s="127">
        <v>148.55000000000001</v>
      </c>
      <c r="AY19" s="127">
        <v>148.55000000000001</v>
      </c>
      <c r="AZ19" s="127">
        <v>148.55000000000001</v>
      </c>
      <c r="BA19" s="127">
        <v>148.55000000000001</v>
      </c>
      <c r="BB19" s="127">
        <v>148.55000000000001</v>
      </c>
      <c r="BC19" s="127">
        <v>148.55000000000001</v>
      </c>
      <c r="BD19" s="127">
        <v>148.55000000000001</v>
      </c>
      <c r="BE19" s="127">
        <v>148.55000000000001</v>
      </c>
      <c r="BF19" s="127">
        <v>148.55000000000001</v>
      </c>
      <c r="BG19" s="127">
        <v>148.55000000000001</v>
      </c>
      <c r="BH19" s="127">
        <v>148.55000000000001</v>
      </c>
      <c r="BI19" s="127">
        <v>148.55000000000001</v>
      </c>
      <c r="BJ19" s="127">
        <v>148.55000000000001</v>
      </c>
      <c r="BK19" s="127">
        <v>148.55000000000001</v>
      </c>
      <c r="BL19" s="127">
        <v>148.55000000000001</v>
      </c>
      <c r="BM19" s="127">
        <v>148.55000000000001</v>
      </c>
      <c r="BN19" s="127">
        <v>148.55000000000001</v>
      </c>
      <c r="BO19" s="127">
        <v>148.55000000000001</v>
      </c>
      <c r="BP19" s="127">
        <v>148.55000000000001</v>
      </c>
      <c r="BQ19" s="127">
        <v>148.55000000000001</v>
      </c>
      <c r="BR19" s="127">
        <v>148.55000000000001</v>
      </c>
      <c r="BS19" s="127">
        <v>148.55000000000001</v>
      </c>
      <c r="BT19" s="127">
        <v>148.55000000000001</v>
      </c>
      <c r="BU19" s="127">
        <v>148.55000000000001</v>
      </c>
      <c r="BV19" s="127">
        <v>148.55000000000001</v>
      </c>
      <c r="BW19" s="127">
        <v>148.55000000000001</v>
      </c>
      <c r="BX19" s="127">
        <v>148.55000000000001</v>
      </c>
      <c r="BY19" s="127">
        <v>148.55000000000001</v>
      </c>
      <c r="BZ19" s="127">
        <v>148.55000000000001</v>
      </c>
      <c r="CA19" s="128">
        <v>142.84</v>
      </c>
      <c r="CB19" s="128">
        <v>142.84</v>
      </c>
      <c r="CC19" s="128">
        <v>142.84</v>
      </c>
      <c r="CD19" s="128">
        <v>142.84</v>
      </c>
      <c r="CE19" s="128">
        <v>142.84</v>
      </c>
      <c r="CF19" s="128">
        <v>142.84</v>
      </c>
      <c r="CG19" s="128">
        <v>142.84</v>
      </c>
      <c r="CH19" s="128">
        <v>142.84</v>
      </c>
      <c r="CI19" s="128">
        <v>142.84</v>
      </c>
      <c r="CJ19" s="128">
        <v>142.84</v>
      </c>
    </row>
    <row r="20" spans="1:88" ht="27" customHeight="1" x14ac:dyDescent="0.25">
      <c r="A20" s="202"/>
      <c r="B20" s="204"/>
      <c r="C20" s="208"/>
      <c r="D20" s="120" t="s">
        <v>886</v>
      </c>
      <c r="E20" s="127">
        <v>6896.94</v>
      </c>
      <c r="F20" s="127">
        <v>5129.74</v>
      </c>
      <c r="G20" s="127">
        <v>3675.52</v>
      </c>
      <c r="H20" s="127">
        <v>3299.26</v>
      </c>
      <c r="I20" s="127">
        <v>3299.26</v>
      </c>
      <c r="J20" s="127">
        <v>3071.44</v>
      </c>
      <c r="K20" s="127">
        <v>2974.11</v>
      </c>
      <c r="L20" s="127">
        <v>2655.64</v>
      </c>
      <c r="M20" s="127">
        <v>2495.65</v>
      </c>
      <c r="N20" s="127">
        <v>2506.31</v>
      </c>
      <c r="O20" s="127">
        <v>2265.6999999999998</v>
      </c>
      <c r="P20" s="127">
        <v>2265.6999999999998</v>
      </c>
      <c r="Q20" s="128">
        <v>2233.46</v>
      </c>
      <c r="R20" s="128">
        <v>2111.79</v>
      </c>
      <c r="S20" s="128">
        <v>2049.7399999999998</v>
      </c>
      <c r="T20" s="128">
        <v>2086.25</v>
      </c>
      <c r="U20" s="128">
        <v>2061.91</v>
      </c>
      <c r="V20" s="128">
        <v>1991.34</v>
      </c>
      <c r="W20" s="128">
        <v>2015.68</v>
      </c>
      <c r="X20" s="128">
        <v>2000.16</v>
      </c>
      <c r="Y20" s="128">
        <v>1959.41</v>
      </c>
      <c r="Z20" s="128">
        <v>1959.41</v>
      </c>
      <c r="AA20" s="128">
        <v>1988.62</v>
      </c>
      <c r="AB20" s="128">
        <v>1879.1</v>
      </c>
      <c r="AC20" s="128">
        <v>1791.81</v>
      </c>
      <c r="AD20" s="128">
        <v>1716.98</v>
      </c>
      <c r="AE20" s="128">
        <v>1698.73</v>
      </c>
      <c r="AF20" s="128">
        <v>1698.73</v>
      </c>
      <c r="AG20" s="128">
        <v>1753.48</v>
      </c>
      <c r="AH20" s="128">
        <v>1777.82</v>
      </c>
      <c r="AI20" s="128">
        <v>1741.32</v>
      </c>
      <c r="AJ20" s="128">
        <v>1741.32</v>
      </c>
      <c r="AK20" s="128">
        <v>1716.98</v>
      </c>
      <c r="AL20" s="128">
        <v>1741.32</v>
      </c>
      <c r="AM20" s="128">
        <v>1741.32</v>
      </c>
      <c r="AN20" s="128">
        <v>1777.82</v>
      </c>
      <c r="AO20" s="128">
        <v>1698.73</v>
      </c>
      <c r="AP20" s="128">
        <v>1698.73</v>
      </c>
      <c r="AQ20" s="128">
        <v>1716.98</v>
      </c>
      <c r="AR20" s="128">
        <v>1741.32</v>
      </c>
      <c r="AS20" s="128">
        <v>1716.98</v>
      </c>
      <c r="AT20" s="128">
        <v>1698.73</v>
      </c>
      <c r="AU20" s="128">
        <v>1847.16</v>
      </c>
      <c r="AV20" s="128">
        <v>1808.23</v>
      </c>
      <c r="AW20" s="128">
        <v>1808.23</v>
      </c>
      <c r="AX20" s="128">
        <v>1808.23</v>
      </c>
      <c r="AY20" s="128">
        <v>1681.39</v>
      </c>
      <c r="AZ20" s="128">
        <v>1681.39</v>
      </c>
      <c r="BA20" s="128">
        <v>1681.39</v>
      </c>
      <c r="BB20" s="128">
        <v>1681.39</v>
      </c>
      <c r="BC20" s="128">
        <v>1681.39</v>
      </c>
      <c r="BD20" s="128">
        <v>1681.39</v>
      </c>
      <c r="BE20" s="128">
        <v>1681.39</v>
      </c>
      <c r="BF20" s="128">
        <v>1681.39</v>
      </c>
      <c r="BG20" s="128">
        <v>1681.39</v>
      </c>
      <c r="BH20" s="128">
        <v>1681.39</v>
      </c>
      <c r="BI20" s="128">
        <v>1681.39</v>
      </c>
      <c r="BJ20" s="128">
        <v>1449.01</v>
      </c>
      <c r="BK20" s="128">
        <v>1449.01</v>
      </c>
      <c r="BL20" s="128">
        <v>1410.68</v>
      </c>
      <c r="BM20" s="128">
        <v>1391.52</v>
      </c>
      <c r="BN20" s="128">
        <v>1391.52</v>
      </c>
      <c r="BO20" s="128">
        <v>1391.52</v>
      </c>
      <c r="BP20" s="128">
        <v>1391.52</v>
      </c>
      <c r="BQ20" s="128">
        <v>1391.52</v>
      </c>
      <c r="BR20" s="128">
        <v>1270.77</v>
      </c>
      <c r="BS20" s="128">
        <v>1270.77</v>
      </c>
      <c r="BT20" s="128">
        <v>1270.77</v>
      </c>
      <c r="BU20" s="128">
        <v>1227.27</v>
      </c>
      <c r="BV20" s="128">
        <v>1227.27</v>
      </c>
      <c r="BW20" s="128">
        <v>1227.27</v>
      </c>
      <c r="BX20" s="128">
        <v>1180.1199999999999</v>
      </c>
      <c r="BY20" s="128">
        <v>1180.1199999999999</v>
      </c>
      <c r="BZ20" s="128">
        <v>1133.8900000000001</v>
      </c>
      <c r="CA20" s="128">
        <v>704.18</v>
      </c>
      <c r="CB20" s="128">
        <v>803.94</v>
      </c>
      <c r="CC20" s="128">
        <v>795.73</v>
      </c>
      <c r="CD20" s="128">
        <v>803.94</v>
      </c>
      <c r="CE20" s="128">
        <v>792.29</v>
      </c>
      <c r="CF20" s="128">
        <v>1171.8699999999999</v>
      </c>
      <c r="CG20" s="128">
        <v>792.29</v>
      </c>
      <c r="CH20" s="128">
        <v>872.38</v>
      </c>
      <c r="CI20" s="128">
        <v>966.56</v>
      </c>
      <c r="CJ20" s="128">
        <v>803.94</v>
      </c>
    </row>
    <row r="21" spans="1:88" x14ac:dyDescent="0.25">
      <c r="A21" s="202"/>
      <c r="B21" s="205"/>
      <c r="C21" s="200" t="s">
        <v>887</v>
      </c>
      <c r="D21" s="201"/>
      <c r="E21" s="127">
        <v>64830.39</v>
      </c>
      <c r="F21" s="127">
        <v>46548.18</v>
      </c>
      <c r="G21" s="127">
        <v>31278.59</v>
      </c>
      <c r="H21" s="127">
        <v>28488.03</v>
      </c>
      <c r="I21" s="127">
        <v>28488.03</v>
      </c>
      <c r="J21" s="127">
        <v>26208.85</v>
      </c>
      <c r="K21" s="127">
        <v>25238.02</v>
      </c>
      <c r="L21" s="127">
        <v>22598.85</v>
      </c>
      <c r="M21" s="127">
        <v>20574.95</v>
      </c>
      <c r="N21" s="127">
        <v>19585.150000000001</v>
      </c>
      <c r="O21" s="127">
        <v>18516.57</v>
      </c>
      <c r="P21" s="129">
        <v>18516.57</v>
      </c>
      <c r="Q21" s="128">
        <v>17831.080000000002</v>
      </c>
      <c r="R21" s="128">
        <v>16735.62</v>
      </c>
      <c r="S21" s="128">
        <v>16115.6</v>
      </c>
      <c r="T21" s="128">
        <v>16115.6</v>
      </c>
      <c r="U21" s="128">
        <v>16115.6</v>
      </c>
      <c r="V21" s="128">
        <v>15774.59</v>
      </c>
      <c r="W21" s="128">
        <v>15774.59</v>
      </c>
      <c r="X21" s="128">
        <v>15495.9</v>
      </c>
      <c r="Y21" s="128">
        <v>15088.47</v>
      </c>
      <c r="Z21" s="128">
        <v>15088.47</v>
      </c>
      <c r="AA21" s="128">
        <v>14408.98</v>
      </c>
      <c r="AB21" s="128">
        <v>14408.98</v>
      </c>
      <c r="AC21" s="128">
        <v>13413.8</v>
      </c>
      <c r="AD21" s="128">
        <v>13030.4</v>
      </c>
      <c r="AE21" s="128">
        <v>13030.4</v>
      </c>
      <c r="AF21" s="128">
        <v>13030.4</v>
      </c>
      <c r="AG21" s="128">
        <v>13030.4</v>
      </c>
      <c r="AH21" s="128">
        <v>13030.4</v>
      </c>
      <c r="AI21" s="128">
        <v>13030.4</v>
      </c>
      <c r="AJ21" s="128">
        <v>13030.4</v>
      </c>
      <c r="AK21" s="128">
        <v>13030.4</v>
      </c>
      <c r="AL21" s="128">
        <v>13030.4</v>
      </c>
      <c r="AM21" s="128">
        <v>13030.4</v>
      </c>
      <c r="AN21" s="128">
        <v>13030.4</v>
      </c>
      <c r="AO21" s="128">
        <v>13030.4</v>
      </c>
      <c r="AP21" s="128">
        <v>13030.4</v>
      </c>
      <c r="AQ21" s="128">
        <v>13030.4</v>
      </c>
      <c r="AR21" s="128">
        <v>13030.4</v>
      </c>
      <c r="AS21" s="128">
        <v>13030.4</v>
      </c>
      <c r="AT21" s="128">
        <v>13030.4</v>
      </c>
      <c r="AU21" s="128">
        <v>13030.4</v>
      </c>
      <c r="AV21" s="128">
        <v>12344.59</v>
      </c>
      <c r="AW21" s="128">
        <v>12344.59</v>
      </c>
      <c r="AX21" s="128">
        <v>12344.59</v>
      </c>
      <c r="AY21" s="128">
        <v>11521.18</v>
      </c>
      <c r="AZ21" s="128">
        <v>11521.18</v>
      </c>
      <c r="BA21" s="128">
        <v>11521.18</v>
      </c>
      <c r="BB21" s="128">
        <v>11521.18</v>
      </c>
      <c r="BC21" s="128">
        <v>11521.18</v>
      </c>
      <c r="BD21" s="128">
        <v>11521.18</v>
      </c>
      <c r="BE21" s="128">
        <v>11521.18</v>
      </c>
      <c r="BF21" s="128">
        <v>11521.18</v>
      </c>
      <c r="BG21" s="128">
        <v>11521.18</v>
      </c>
      <c r="BH21" s="128">
        <v>11521.18</v>
      </c>
      <c r="BI21" s="128">
        <v>11521.18</v>
      </c>
      <c r="BJ21" s="128">
        <v>9574.7800000000007</v>
      </c>
      <c r="BK21" s="128">
        <v>9574.7800000000007</v>
      </c>
      <c r="BL21" s="128">
        <v>9226.81</v>
      </c>
      <c r="BM21" s="128">
        <v>9052.83</v>
      </c>
      <c r="BN21" s="128">
        <v>9052.83</v>
      </c>
      <c r="BO21" s="128">
        <v>9052.83</v>
      </c>
      <c r="BP21" s="128">
        <v>9052.83</v>
      </c>
      <c r="BQ21" s="128">
        <v>9052.83</v>
      </c>
      <c r="BR21" s="128">
        <v>7955.47</v>
      </c>
      <c r="BS21" s="128">
        <v>7955.47</v>
      </c>
      <c r="BT21" s="128">
        <v>7955.47</v>
      </c>
      <c r="BU21" s="128">
        <v>7560.37</v>
      </c>
      <c r="BV21" s="128">
        <v>7560.37</v>
      </c>
      <c r="BW21" s="128">
        <v>7560.37</v>
      </c>
      <c r="BX21" s="128">
        <v>7132.37</v>
      </c>
      <c r="BY21" s="128">
        <v>7132.37</v>
      </c>
      <c r="BZ21" s="128">
        <v>6710.7</v>
      </c>
      <c r="CA21" s="128">
        <v>5756.85</v>
      </c>
      <c r="CB21" s="128">
        <v>6731.98</v>
      </c>
      <c r="CC21" s="128">
        <v>6649.67</v>
      </c>
      <c r="CD21" s="128">
        <v>6731.98</v>
      </c>
      <c r="CE21" s="128">
        <v>6446.8</v>
      </c>
      <c r="CF21" s="128">
        <v>9918.4</v>
      </c>
      <c r="CG21" s="128">
        <v>6446.8</v>
      </c>
      <c r="CH21" s="128">
        <v>7399.1</v>
      </c>
      <c r="CI21" s="128">
        <v>7916.4</v>
      </c>
      <c r="CJ21" s="128">
        <v>6731.98</v>
      </c>
    </row>
    <row r="22" spans="1:88" ht="36" customHeight="1" x14ac:dyDescent="0.25">
      <c r="A22" s="202"/>
      <c r="B22" s="209" t="s">
        <v>868</v>
      </c>
      <c r="C22" s="200"/>
      <c r="D22" s="201"/>
      <c r="E22" s="115" t="s">
        <v>957</v>
      </c>
      <c r="F22" s="115" t="s">
        <v>1183</v>
      </c>
      <c r="G22" s="115" t="s">
        <v>1202</v>
      </c>
      <c r="H22" s="115" t="s">
        <v>1163</v>
      </c>
      <c r="I22" s="115" t="s">
        <v>1166</v>
      </c>
      <c r="J22" s="115" t="s">
        <v>1156</v>
      </c>
      <c r="K22" s="115" t="s">
        <v>1230</v>
      </c>
      <c r="L22" s="115" t="s">
        <v>1160</v>
      </c>
      <c r="M22" s="115" t="s">
        <v>1195</v>
      </c>
      <c r="N22" s="115" t="s">
        <v>1205</v>
      </c>
      <c r="O22" s="115" t="s">
        <v>1165</v>
      </c>
      <c r="P22" s="115" t="s">
        <v>1226</v>
      </c>
      <c r="Q22" s="115" t="s">
        <v>1162</v>
      </c>
      <c r="R22" s="115" t="s">
        <v>1208</v>
      </c>
      <c r="S22" s="115" t="s">
        <v>1215</v>
      </c>
      <c r="T22" s="115" t="s">
        <v>1231</v>
      </c>
      <c r="U22" s="115" t="s">
        <v>1264</v>
      </c>
      <c r="V22" s="115" t="s">
        <v>1314</v>
      </c>
      <c r="W22" s="115" t="s">
        <v>1227</v>
      </c>
      <c r="X22" s="115" t="s">
        <v>1216</v>
      </c>
      <c r="Y22" s="115" t="s">
        <v>1182</v>
      </c>
      <c r="Z22" s="115" t="s">
        <v>1207</v>
      </c>
      <c r="AA22" s="115" t="s">
        <v>1178</v>
      </c>
      <c r="AB22" s="115" t="s">
        <v>1193</v>
      </c>
      <c r="AC22" s="115" t="s">
        <v>1262</v>
      </c>
      <c r="AD22" s="115" t="s">
        <v>1177</v>
      </c>
      <c r="AE22" s="115" t="s">
        <v>1192</v>
      </c>
      <c r="AF22" s="115" t="s">
        <v>1191</v>
      </c>
      <c r="AG22" s="115" t="s">
        <v>1210</v>
      </c>
      <c r="AH22" s="115" t="s">
        <v>1218</v>
      </c>
      <c r="AI22" s="115" t="s">
        <v>1232</v>
      </c>
      <c r="AJ22" s="115" t="s">
        <v>1235</v>
      </c>
      <c r="AK22" s="115" t="s">
        <v>1241</v>
      </c>
      <c r="AL22" s="115" t="s">
        <v>1237</v>
      </c>
      <c r="AM22" s="115" t="s">
        <v>1247</v>
      </c>
      <c r="AN22" s="115" t="s">
        <v>1251</v>
      </c>
      <c r="AO22" s="115" t="s">
        <v>1269</v>
      </c>
      <c r="AP22" s="115" t="s">
        <v>1706</v>
      </c>
      <c r="AQ22" s="115" t="s">
        <v>1253</v>
      </c>
      <c r="AR22" s="115" t="s">
        <v>1259</v>
      </c>
      <c r="AS22" s="115" t="s">
        <v>1258</v>
      </c>
      <c r="AT22" s="115" t="s">
        <v>1260</v>
      </c>
      <c r="AU22" s="115" t="s">
        <v>1267</v>
      </c>
      <c r="AV22" s="115" t="s">
        <v>1181</v>
      </c>
      <c r="AW22" s="115" t="s">
        <v>1186</v>
      </c>
      <c r="AX22" s="115" t="s">
        <v>1214</v>
      </c>
      <c r="AY22" s="115" t="s">
        <v>1708</v>
      </c>
      <c r="AZ22" s="115" t="s">
        <v>1159</v>
      </c>
      <c r="BA22" s="115" t="s">
        <v>1170</v>
      </c>
      <c r="BB22" s="115" t="s">
        <v>1187</v>
      </c>
      <c r="BC22" s="115" t="s">
        <v>1212</v>
      </c>
      <c r="BD22" s="115" t="s">
        <v>1211</v>
      </c>
      <c r="BE22" s="115" t="s">
        <v>1221</v>
      </c>
      <c r="BF22" s="115" t="s">
        <v>1222</v>
      </c>
      <c r="BG22" s="115" t="s">
        <v>1242</v>
      </c>
      <c r="BH22" s="115" t="s">
        <v>1240</v>
      </c>
      <c r="BI22" s="115" t="s">
        <v>1244</v>
      </c>
      <c r="BJ22" s="115" t="s">
        <v>1254</v>
      </c>
      <c r="BK22" s="115" t="s">
        <v>1168</v>
      </c>
      <c r="BL22" s="115" t="s">
        <v>1204</v>
      </c>
      <c r="BM22" s="115" t="s">
        <v>1171</v>
      </c>
      <c r="BN22" s="115" t="s">
        <v>1200</v>
      </c>
      <c r="BO22" s="115" t="s">
        <v>1209</v>
      </c>
      <c r="BP22" s="115" t="s">
        <v>1234</v>
      </c>
      <c r="BQ22" s="115" t="s">
        <v>1155</v>
      </c>
      <c r="BR22" s="115" t="s">
        <v>1172</v>
      </c>
      <c r="BS22" s="115" t="s">
        <v>1180</v>
      </c>
      <c r="BT22" s="115" t="s">
        <v>1223</v>
      </c>
      <c r="BU22" s="115" t="s">
        <v>1220</v>
      </c>
      <c r="BV22" s="115" t="s">
        <v>1263</v>
      </c>
      <c r="BW22" s="115" t="s">
        <v>1705</v>
      </c>
      <c r="BX22" s="115" t="s">
        <v>1174</v>
      </c>
      <c r="BY22" s="115" t="s">
        <v>1219</v>
      </c>
      <c r="BZ22" s="115" t="s">
        <v>1265</v>
      </c>
      <c r="CA22" s="115" t="s">
        <v>1173</v>
      </c>
      <c r="CB22" s="115" t="s">
        <v>1249</v>
      </c>
      <c r="CC22" s="115" t="s">
        <v>1239</v>
      </c>
      <c r="CD22" s="115" t="s">
        <v>1175</v>
      </c>
      <c r="CE22" s="115" t="s">
        <v>1176</v>
      </c>
      <c r="CF22" s="115" t="s">
        <v>1198</v>
      </c>
      <c r="CG22" s="115" t="s">
        <v>1256</v>
      </c>
      <c r="CH22" s="115" t="s">
        <v>1246</v>
      </c>
      <c r="CI22" s="115" t="s">
        <v>1257</v>
      </c>
      <c r="CJ22" s="115" t="s">
        <v>1250</v>
      </c>
    </row>
    <row r="25" spans="1:88" x14ac:dyDescent="0.25">
      <c r="E25" s="63"/>
      <c r="F25" s="63"/>
      <c r="G25" s="63"/>
      <c r="H25" s="63"/>
      <c r="I25" s="63"/>
      <c r="J25" s="63"/>
      <c r="K25" s="63"/>
      <c r="L25" s="63"/>
      <c r="M25" s="63"/>
      <c r="N25" s="63"/>
      <c r="O25" s="63"/>
      <c r="P25" s="63"/>
      <c r="Q25" s="63"/>
      <c r="R25" s="63"/>
      <c r="S25" s="63"/>
      <c r="T25" s="63"/>
      <c r="U25" s="63"/>
      <c r="V25" s="63"/>
      <c r="W25" s="63"/>
      <c r="X25" s="63"/>
      <c r="Y25" s="63"/>
      <c r="Z25" s="63"/>
      <c r="AA25" s="63"/>
      <c r="AB25" s="63"/>
      <c r="AC25" s="63"/>
      <c r="AD25" s="63"/>
      <c r="AE25" s="63"/>
      <c r="AF25" s="63"/>
      <c r="AG25" s="63"/>
      <c r="AH25" s="63"/>
      <c r="AI25" s="63"/>
      <c r="AJ25" s="63"/>
      <c r="AK25" s="63"/>
      <c r="AL25" s="63"/>
      <c r="AM25" s="63"/>
      <c r="AN25" s="63"/>
      <c r="AO25" s="63"/>
      <c r="AP25" s="63"/>
      <c r="AQ25" s="63"/>
      <c r="AR25" s="63"/>
      <c r="AS25" s="63"/>
      <c r="AT25" s="63"/>
      <c r="AU25" s="63"/>
      <c r="AV25" s="63"/>
      <c r="AW25" s="63"/>
      <c r="AX25" s="63"/>
      <c r="AY25" s="63"/>
      <c r="AZ25" s="63"/>
      <c r="BA25" s="63"/>
      <c r="BB25" s="63"/>
      <c r="BC25" s="63"/>
      <c r="BD25" s="63"/>
      <c r="BE25" s="63"/>
      <c r="BF25" s="63"/>
      <c r="BG25" s="63"/>
      <c r="BH25" s="63"/>
      <c r="BI25" s="63"/>
      <c r="BJ25" s="63"/>
      <c r="BK25" s="63"/>
      <c r="BL25" s="63"/>
      <c r="BM25" s="63"/>
      <c r="BN25" s="63"/>
      <c r="BO25" s="63"/>
      <c r="BP25" s="63"/>
      <c r="BQ25" s="63"/>
      <c r="BR25" s="63"/>
      <c r="BS25" s="63"/>
      <c r="BT25" s="63"/>
      <c r="BU25" s="63"/>
      <c r="BV25" s="63"/>
      <c r="BW25" s="63"/>
      <c r="BX25" s="63"/>
      <c r="BY25" s="63"/>
      <c r="BZ25" s="63"/>
      <c r="CA25" s="63"/>
      <c r="CB25" s="63"/>
      <c r="CC25" s="63"/>
      <c r="CD25" s="63"/>
      <c r="CE25" s="63"/>
      <c r="CF25" s="63"/>
      <c r="CG25" s="63"/>
      <c r="CH25" s="63"/>
      <c r="CI25" s="63"/>
      <c r="CJ25" s="63"/>
    </row>
  </sheetData>
  <mergeCells count="19">
    <mergeCell ref="C12:D12"/>
    <mergeCell ref="A1:P1"/>
    <mergeCell ref="C13:D13"/>
    <mergeCell ref="C14:D14"/>
    <mergeCell ref="A3:A22"/>
    <mergeCell ref="B14:B21"/>
    <mergeCell ref="C15:C20"/>
    <mergeCell ref="C21:D21"/>
    <mergeCell ref="B22:D22"/>
    <mergeCell ref="B3:D4"/>
    <mergeCell ref="B5:D5"/>
    <mergeCell ref="B6:B8"/>
    <mergeCell ref="C6:D6"/>
    <mergeCell ref="C7:D7"/>
    <mergeCell ref="C8:D8"/>
    <mergeCell ref="B10:D10"/>
    <mergeCell ref="B11:B13"/>
    <mergeCell ref="B9:D9"/>
    <mergeCell ref="C11:D11"/>
  </mergeCells>
  <hyperlinks>
    <hyperlink ref="C15" location="_ftn1" display="_ftn1" xr:uid="{00000000-0004-0000-0F00-000000000000}"/>
  </hyperlinks>
  <pageMargins left="0.7" right="0.7" top="0.75" bottom="0.75" header="0.3" footer="0.3"/>
  <pageSetup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FFFF00"/>
    <pageSetUpPr fitToPage="1"/>
  </sheetPr>
  <dimension ref="A1:J17"/>
  <sheetViews>
    <sheetView zoomScaleNormal="100" workbookViewId="0">
      <selection activeCell="A7" sqref="A7:I7"/>
    </sheetView>
  </sheetViews>
  <sheetFormatPr baseColWidth="10" defaultRowHeight="15" x14ac:dyDescent="0.25"/>
  <cols>
    <col min="1" max="1" width="45.7109375" bestFit="1" customWidth="1"/>
    <col min="2" max="2" width="26" bestFit="1" customWidth="1"/>
    <col min="3" max="3" width="28.28515625" bestFit="1" customWidth="1"/>
    <col min="4" max="4" width="24.42578125" bestFit="1" customWidth="1"/>
    <col min="5" max="5" width="19.7109375" bestFit="1" customWidth="1"/>
    <col min="6" max="6" width="17.7109375" bestFit="1" customWidth="1"/>
    <col min="7" max="7" width="21.85546875" bestFit="1" customWidth="1"/>
    <col min="8" max="8" width="14.85546875" bestFit="1" customWidth="1"/>
    <col min="9" max="9" width="15.85546875" customWidth="1"/>
    <col min="10" max="10" width="24.85546875" bestFit="1" customWidth="1"/>
  </cols>
  <sheetData>
    <row r="1" spans="1:10" ht="31.5" customHeight="1" x14ac:dyDescent="0.25">
      <c r="A1" s="133" t="s">
        <v>1271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x14ac:dyDescent="0.25">
      <c r="A2" s="2" t="s">
        <v>888</v>
      </c>
      <c r="B2" s="1"/>
      <c r="C2" s="1"/>
      <c r="D2" s="1"/>
      <c r="E2" s="1"/>
      <c r="F2" s="1"/>
      <c r="G2" s="1"/>
      <c r="H2" s="1"/>
      <c r="I2" s="1"/>
      <c r="J2" s="1"/>
    </row>
    <row r="3" spans="1:10" x14ac:dyDescent="0.25">
      <c r="A3" s="219" t="s">
        <v>889</v>
      </c>
      <c r="B3" s="220"/>
      <c r="C3" s="220"/>
      <c r="D3" s="220"/>
      <c r="E3" s="220"/>
      <c r="F3" s="220"/>
      <c r="G3" s="220"/>
      <c r="H3" s="220"/>
      <c r="I3" s="221"/>
      <c r="J3" s="46" t="s">
        <v>0</v>
      </c>
    </row>
    <row r="4" spans="1:10" ht="24.75" x14ac:dyDescent="0.25">
      <c r="A4" s="47" t="s">
        <v>890</v>
      </c>
      <c r="B4" s="47" t="s">
        <v>891</v>
      </c>
      <c r="C4" s="47" t="s">
        <v>892</v>
      </c>
      <c r="D4" s="47" t="s">
        <v>893</v>
      </c>
      <c r="E4" s="47" t="s">
        <v>894</v>
      </c>
      <c r="F4" s="47" t="s">
        <v>895</v>
      </c>
      <c r="G4" s="47" t="s">
        <v>896</v>
      </c>
      <c r="H4" s="47" t="s">
        <v>897</v>
      </c>
      <c r="I4" s="47" t="s">
        <v>898</v>
      </c>
      <c r="J4" s="47" t="s">
        <v>1709</v>
      </c>
    </row>
    <row r="5" spans="1:10" ht="77.25" x14ac:dyDescent="0.25">
      <c r="A5" s="34" t="s">
        <v>1279</v>
      </c>
      <c r="B5" s="34" t="s">
        <v>1280</v>
      </c>
      <c r="C5" s="34" t="s">
        <v>1281</v>
      </c>
      <c r="D5" s="34" t="s">
        <v>1282</v>
      </c>
      <c r="E5" s="34" t="s">
        <v>1283</v>
      </c>
      <c r="F5" s="104" t="s">
        <v>1284</v>
      </c>
      <c r="G5" s="105" t="s">
        <v>1285</v>
      </c>
      <c r="H5" s="271">
        <v>25353586.190000001</v>
      </c>
      <c r="I5" s="105" t="s">
        <v>1286</v>
      </c>
      <c r="J5" s="268">
        <v>0</v>
      </c>
    </row>
    <row r="6" spans="1:10" x14ac:dyDescent="0.25">
      <c r="A6" s="222" t="s">
        <v>899</v>
      </c>
      <c r="B6" s="223"/>
      <c r="C6" s="223"/>
      <c r="D6" s="223"/>
      <c r="E6" s="223"/>
      <c r="F6" s="223"/>
      <c r="G6" s="223"/>
      <c r="H6" s="223"/>
      <c r="I6" s="224"/>
      <c r="J6" s="269">
        <v>272288391.63</v>
      </c>
    </row>
    <row r="7" spans="1:10" x14ac:dyDescent="0.25">
      <c r="A7" s="222" t="s">
        <v>900</v>
      </c>
      <c r="B7" s="223"/>
      <c r="C7" s="223"/>
      <c r="D7" s="223"/>
      <c r="E7" s="223"/>
      <c r="F7" s="223"/>
      <c r="G7" s="223"/>
      <c r="H7" s="223"/>
      <c r="I7" s="224"/>
      <c r="J7" s="269">
        <v>0</v>
      </c>
    </row>
    <row r="8" spans="1:10" x14ac:dyDescent="0.25">
      <c r="A8" s="225" t="s">
        <v>1682</v>
      </c>
      <c r="B8" s="226"/>
      <c r="C8" s="226"/>
      <c r="D8" s="226"/>
      <c r="E8" s="226"/>
      <c r="F8" s="226"/>
      <c r="G8" s="226"/>
      <c r="H8" s="226"/>
      <c r="I8" s="227"/>
      <c r="J8" s="270">
        <f>SUM(J5:J7)</f>
        <v>272288391.63</v>
      </c>
    </row>
    <row r="9" spans="1:10" x14ac:dyDescent="0.25">
      <c r="A9" s="3" t="s">
        <v>0</v>
      </c>
      <c r="B9" s="1"/>
      <c r="C9" s="1"/>
      <c r="D9" s="1"/>
      <c r="E9" s="1"/>
      <c r="F9" s="1"/>
      <c r="G9" s="1"/>
      <c r="H9" s="1"/>
      <c r="I9" s="1"/>
      <c r="J9" s="1"/>
    </row>
    <row r="10" spans="1:10" x14ac:dyDescent="0.25">
      <c r="A10" s="2" t="s">
        <v>0</v>
      </c>
      <c r="B10" s="1"/>
      <c r="C10" s="1"/>
      <c r="D10" s="1"/>
      <c r="E10" s="1"/>
      <c r="F10" s="1"/>
      <c r="G10" s="1"/>
      <c r="H10" s="1"/>
      <c r="I10" s="1"/>
      <c r="J10" s="1"/>
    </row>
    <row r="11" spans="1:10" ht="64.5" x14ac:dyDescent="0.25">
      <c r="A11" s="2" t="s">
        <v>1287</v>
      </c>
      <c r="B11" s="1"/>
      <c r="C11" s="1"/>
      <c r="D11" s="1"/>
      <c r="E11" s="1"/>
      <c r="F11" s="1"/>
      <c r="G11" s="1"/>
      <c r="H11" s="1"/>
      <c r="I11" s="1"/>
      <c r="J11" s="1"/>
    </row>
    <row r="12" spans="1:10" x14ac:dyDescent="0.25">
      <c r="A12" s="3" t="s">
        <v>0</v>
      </c>
      <c r="B12" s="1"/>
      <c r="C12" s="1"/>
      <c r="D12" s="1"/>
      <c r="E12" s="1"/>
      <c r="F12" s="1"/>
      <c r="G12" s="1"/>
      <c r="H12" s="1"/>
      <c r="I12" s="1"/>
      <c r="J12" s="1"/>
    </row>
    <row r="13" spans="1:10" x14ac:dyDescent="0.25">
      <c r="A13" s="216" t="s">
        <v>901</v>
      </c>
      <c r="B13" s="217"/>
      <c r="C13" s="217"/>
      <c r="D13" s="217"/>
      <c r="E13" s="217"/>
      <c r="F13" s="217"/>
      <c r="G13" s="218"/>
      <c r="H13" s="1"/>
      <c r="I13" s="1"/>
      <c r="J13" s="1"/>
    </row>
    <row r="14" spans="1:10" x14ac:dyDescent="0.25">
      <c r="A14" s="48">
        <v>9100</v>
      </c>
      <c r="B14" s="49">
        <v>9200</v>
      </c>
      <c r="C14" s="49">
        <v>9300</v>
      </c>
      <c r="D14" s="49">
        <v>9400</v>
      </c>
      <c r="E14" s="49">
        <v>9500</v>
      </c>
      <c r="F14" s="49">
        <v>9600</v>
      </c>
      <c r="G14" s="49" t="s">
        <v>902</v>
      </c>
      <c r="H14" s="1"/>
      <c r="I14" s="1"/>
      <c r="J14" s="1"/>
    </row>
    <row r="15" spans="1:10" ht="26.25" x14ac:dyDescent="0.25">
      <c r="A15" s="50" t="s">
        <v>903</v>
      </c>
      <c r="B15" s="51" t="s">
        <v>904</v>
      </c>
      <c r="C15" s="51" t="s">
        <v>905</v>
      </c>
      <c r="D15" s="51" t="s">
        <v>906</v>
      </c>
      <c r="E15" s="51" t="s">
        <v>907</v>
      </c>
      <c r="F15" s="51" t="s">
        <v>908</v>
      </c>
      <c r="G15" s="52"/>
      <c r="H15" s="1"/>
      <c r="I15" s="1"/>
      <c r="J15" s="1"/>
    </row>
    <row r="16" spans="1:10" x14ac:dyDescent="0.25">
      <c r="A16" s="42" t="s">
        <v>1288</v>
      </c>
      <c r="B16" s="43" t="s">
        <v>0</v>
      </c>
      <c r="C16" s="43" t="s">
        <v>0</v>
      </c>
      <c r="D16" s="43" t="s">
        <v>0</v>
      </c>
      <c r="E16" s="43" t="s">
        <v>0</v>
      </c>
      <c r="F16" s="43" t="s">
        <v>0</v>
      </c>
      <c r="G16" s="43" t="s">
        <v>0</v>
      </c>
      <c r="H16" s="1"/>
      <c r="I16" s="1"/>
      <c r="J16" s="1"/>
    </row>
    <row r="17" spans="1:10" x14ac:dyDescent="0.25">
      <c r="A17" s="44" t="s">
        <v>0</v>
      </c>
      <c r="B17" s="45" t="s">
        <v>0</v>
      </c>
      <c r="C17" s="45" t="s">
        <v>0</v>
      </c>
      <c r="D17" s="45" t="s">
        <v>0</v>
      </c>
      <c r="E17" s="45" t="s">
        <v>0</v>
      </c>
      <c r="F17" s="45" t="s">
        <v>0</v>
      </c>
      <c r="G17" s="45" t="s">
        <v>0</v>
      </c>
      <c r="H17" s="1"/>
      <c r="I17" s="1"/>
      <c r="J17" s="1"/>
    </row>
  </sheetData>
  <mergeCells count="6">
    <mergeCell ref="A1:J1"/>
    <mergeCell ref="A13:G13"/>
    <mergeCell ref="A3:I3"/>
    <mergeCell ref="A6:I6"/>
    <mergeCell ref="A7:I7"/>
    <mergeCell ref="A8:I8"/>
  </mergeCells>
  <pageMargins left="0.70866141732283472" right="0.70866141732283472" top="0.74803149606299213" bottom="0.74803149606299213" header="0.31496062992125984" footer="0.31496062992125984"/>
  <pageSetup scale="46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FFFF00"/>
    <pageSetUpPr fitToPage="1"/>
  </sheetPr>
  <dimension ref="A1:J6"/>
  <sheetViews>
    <sheetView workbookViewId="0">
      <selection activeCell="A8" sqref="A8"/>
    </sheetView>
  </sheetViews>
  <sheetFormatPr baseColWidth="10" defaultRowHeight="15" x14ac:dyDescent="0.25"/>
  <cols>
    <col min="1" max="1" width="99.5703125" customWidth="1"/>
  </cols>
  <sheetData>
    <row r="1" spans="1:10" ht="31.5" customHeight="1" x14ac:dyDescent="0.25">
      <c r="A1" s="103" t="s">
        <v>1271</v>
      </c>
      <c r="B1" s="106"/>
      <c r="C1" s="106"/>
      <c r="D1" s="106"/>
      <c r="E1" s="106"/>
      <c r="F1" s="106"/>
      <c r="G1" s="106"/>
      <c r="H1" s="106"/>
      <c r="I1" s="106"/>
      <c r="J1" s="106"/>
    </row>
    <row r="3" spans="1:10" ht="56.25" customHeight="1" x14ac:dyDescent="0.25">
      <c r="A3" s="118" t="s">
        <v>1683</v>
      </c>
    </row>
    <row r="4" spans="1:10" x14ac:dyDescent="0.25">
      <c r="A4" s="2" t="s">
        <v>0</v>
      </c>
    </row>
    <row r="5" spans="1:10" x14ac:dyDescent="0.25">
      <c r="A5" s="2"/>
    </row>
    <row r="6" spans="1:10" x14ac:dyDescent="0.25">
      <c r="A6" s="53"/>
    </row>
  </sheetData>
  <pageMargins left="0.70866141732283472" right="0.70866141732283472" top="0.74803149606299213" bottom="0.74803149606299213" header="0.31496062992125984" footer="0.31496062992125984"/>
  <pageSetup scale="99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FFFF00"/>
    <pageSetUpPr fitToPage="1"/>
  </sheetPr>
  <dimension ref="A1:C16"/>
  <sheetViews>
    <sheetView workbookViewId="0">
      <selection activeCell="F7" sqref="F7"/>
    </sheetView>
  </sheetViews>
  <sheetFormatPr baseColWidth="10" defaultRowHeight="15" x14ac:dyDescent="0.25"/>
  <cols>
    <col min="1" max="1" width="11" customWidth="1"/>
    <col min="2" max="2" width="55" customWidth="1"/>
    <col min="3" max="3" width="19.7109375" style="63" bestFit="1" customWidth="1"/>
  </cols>
  <sheetData>
    <row r="1" spans="1:3" ht="29.25" customHeight="1" x14ac:dyDescent="0.25">
      <c r="A1" s="133" t="s">
        <v>1271</v>
      </c>
      <c r="B1" s="133"/>
      <c r="C1" s="133"/>
    </row>
    <row r="2" spans="1:3" ht="10.5" customHeight="1" x14ac:dyDescent="0.25">
      <c r="A2" s="2" t="s">
        <v>0</v>
      </c>
      <c r="B2" s="1"/>
      <c r="C2" s="93"/>
    </row>
    <row r="3" spans="1:3" x14ac:dyDescent="0.25">
      <c r="A3" s="2" t="s">
        <v>0</v>
      </c>
      <c r="B3" s="1"/>
      <c r="C3" s="93"/>
    </row>
    <row r="4" spans="1:3" ht="26.25" x14ac:dyDescent="0.25">
      <c r="A4" s="228" t="s">
        <v>15</v>
      </c>
      <c r="B4" s="229"/>
      <c r="C4" s="272" t="s">
        <v>2</v>
      </c>
    </row>
    <row r="5" spans="1:3" x14ac:dyDescent="0.25">
      <c r="A5" s="79">
        <v>3000</v>
      </c>
      <c r="B5" s="79" t="s">
        <v>118</v>
      </c>
      <c r="C5" s="273"/>
    </row>
    <row r="6" spans="1:3" x14ac:dyDescent="0.25">
      <c r="A6" s="80">
        <v>3700</v>
      </c>
      <c r="B6" s="80" t="s">
        <v>177</v>
      </c>
      <c r="C6" s="274"/>
    </row>
    <row r="7" spans="1:3" x14ac:dyDescent="0.25">
      <c r="A7" s="4">
        <v>371</v>
      </c>
      <c r="B7" s="4" t="s">
        <v>178</v>
      </c>
      <c r="C7" s="125"/>
    </row>
    <row r="8" spans="1:3" x14ac:dyDescent="0.25">
      <c r="A8" s="4">
        <v>372</v>
      </c>
      <c r="B8" s="4" t="s">
        <v>179</v>
      </c>
      <c r="C8" s="125">
        <v>0</v>
      </c>
    </row>
    <row r="9" spans="1:3" x14ac:dyDescent="0.25">
      <c r="A9" s="4">
        <v>373</v>
      </c>
      <c r="B9" s="4" t="s">
        <v>180</v>
      </c>
      <c r="C9" s="125"/>
    </row>
    <row r="10" spans="1:3" x14ac:dyDescent="0.25">
      <c r="A10" s="4">
        <v>374</v>
      </c>
      <c r="B10" s="4" t="s">
        <v>181</v>
      </c>
      <c r="C10" s="125"/>
    </row>
    <row r="11" spans="1:3" x14ac:dyDescent="0.25">
      <c r="A11" s="4">
        <v>375</v>
      </c>
      <c r="B11" s="4" t="s">
        <v>182</v>
      </c>
      <c r="C11" s="112">
        <v>540005</v>
      </c>
    </row>
    <row r="12" spans="1:3" x14ac:dyDescent="0.25">
      <c r="A12" s="4">
        <v>376</v>
      </c>
      <c r="B12" s="4" t="s">
        <v>183</v>
      </c>
      <c r="C12" s="112"/>
    </row>
    <row r="13" spans="1:3" x14ac:dyDescent="0.25">
      <c r="A13" s="4">
        <v>377</v>
      </c>
      <c r="B13" s="4" t="s">
        <v>184</v>
      </c>
      <c r="C13" s="112"/>
    </row>
    <row r="14" spans="1:3" x14ac:dyDescent="0.25">
      <c r="A14" s="4">
        <v>378</v>
      </c>
      <c r="B14" s="4" t="s">
        <v>185</v>
      </c>
      <c r="C14" s="112"/>
    </row>
    <row r="15" spans="1:3" x14ac:dyDescent="0.25">
      <c r="A15" s="4">
        <v>379</v>
      </c>
      <c r="B15" s="4" t="s">
        <v>186</v>
      </c>
      <c r="C15" s="112">
        <v>266642</v>
      </c>
    </row>
    <row r="16" spans="1:3" x14ac:dyDescent="0.25">
      <c r="A16" s="230" t="s">
        <v>501</v>
      </c>
      <c r="B16" s="231"/>
      <c r="C16" s="275">
        <v>806647</v>
      </c>
    </row>
  </sheetData>
  <mergeCells count="3">
    <mergeCell ref="A4:B4"/>
    <mergeCell ref="A16:B16"/>
    <mergeCell ref="A1:C1"/>
  </mergeCells>
  <pageMargins left="0.70866141732283472" right="0.70866141732283472" top="0.74803149606299213" bottom="0.74803149606299213" header="0.31496062992125984" footer="0.31496062992125984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1:C14"/>
  <sheetViews>
    <sheetView zoomScale="130" zoomScaleNormal="130" workbookViewId="0">
      <selection activeCell="C3" sqref="C1:C1048576"/>
    </sheetView>
  </sheetViews>
  <sheetFormatPr baseColWidth="10" defaultRowHeight="15" x14ac:dyDescent="0.25"/>
  <cols>
    <col min="1" max="1" width="12.140625" customWidth="1"/>
    <col min="2" max="2" width="59" customWidth="1"/>
    <col min="3" max="3" width="19.7109375" style="63" bestFit="1" customWidth="1"/>
  </cols>
  <sheetData>
    <row r="1" spans="1:3" ht="30" customHeight="1" x14ac:dyDescent="0.25">
      <c r="A1" s="133" t="s">
        <v>1271</v>
      </c>
      <c r="B1" s="133"/>
      <c r="C1" s="133"/>
    </row>
    <row r="2" spans="1:3" x14ac:dyDescent="0.25">
      <c r="A2" s="137" t="s">
        <v>934</v>
      </c>
      <c r="B2" s="137"/>
      <c r="C2" s="137"/>
    </row>
    <row r="3" spans="1:3" x14ac:dyDescent="0.25">
      <c r="A3" s="3" t="s">
        <v>0</v>
      </c>
      <c r="B3" s="1"/>
      <c r="C3" s="93"/>
    </row>
    <row r="4" spans="1:3" ht="29.25" customHeight="1" x14ac:dyDescent="0.25">
      <c r="A4" s="134" t="s">
        <v>1</v>
      </c>
      <c r="B4" s="135"/>
      <c r="C4" s="242" t="s">
        <v>2</v>
      </c>
    </row>
    <row r="5" spans="1:3" x14ac:dyDescent="0.25">
      <c r="A5" s="6">
        <v>1</v>
      </c>
      <c r="B5" s="6" t="s">
        <v>10</v>
      </c>
      <c r="C5" s="243">
        <f>482506730-3165655</f>
        <v>479341075</v>
      </c>
    </row>
    <row r="6" spans="1:3" x14ac:dyDescent="0.25">
      <c r="A6" s="6">
        <v>2</v>
      </c>
      <c r="B6" s="6" t="s">
        <v>11</v>
      </c>
      <c r="C6" s="243">
        <v>0</v>
      </c>
    </row>
    <row r="7" spans="1:3" x14ac:dyDescent="0.25">
      <c r="A7" s="6">
        <v>3</v>
      </c>
      <c r="B7" s="6" t="s">
        <v>12</v>
      </c>
      <c r="C7" s="243">
        <v>0</v>
      </c>
    </row>
    <row r="8" spans="1:3" x14ac:dyDescent="0.25">
      <c r="A8" s="6">
        <v>4</v>
      </c>
      <c r="B8" s="6" t="s">
        <v>13</v>
      </c>
      <c r="C8" s="243">
        <v>0</v>
      </c>
    </row>
    <row r="9" spans="1:3" x14ac:dyDescent="0.25">
      <c r="A9" s="6">
        <v>5</v>
      </c>
      <c r="B9" s="6" t="s">
        <v>14</v>
      </c>
      <c r="C9" s="244">
        <v>0</v>
      </c>
    </row>
    <row r="10" spans="1:3" x14ac:dyDescent="0.25">
      <c r="A10" s="130" t="s">
        <v>1273</v>
      </c>
      <c r="B10" s="131"/>
      <c r="C10" s="240">
        <f>SUM(C5:C9)</f>
        <v>479341075</v>
      </c>
    </row>
    <row r="11" spans="1:3" x14ac:dyDescent="0.25">
      <c r="A11" s="2" t="s">
        <v>0</v>
      </c>
      <c r="B11" s="1"/>
      <c r="C11" s="93"/>
    </row>
    <row r="12" spans="1:3" x14ac:dyDescent="0.25">
      <c r="A12" s="1"/>
      <c r="B12" s="1"/>
      <c r="C12" s="93"/>
    </row>
    <row r="13" spans="1:3" ht="51" customHeight="1" x14ac:dyDescent="0.25">
      <c r="A13" s="136"/>
      <c r="B13" s="136"/>
      <c r="C13" s="136"/>
    </row>
    <row r="14" spans="1:3" x14ac:dyDescent="0.25">
      <c r="A14" s="7" t="s">
        <v>0</v>
      </c>
      <c r="B14" s="1"/>
      <c r="C14" s="93"/>
    </row>
  </sheetData>
  <mergeCells count="5">
    <mergeCell ref="A1:C1"/>
    <mergeCell ref="A4:B4"/>
    <mergeCell ref="A10:B10"/>
    <mergeCell ref="A13:C13"/>
    <mergeCell ref="A2:C2"/>
  </mergeCells>
  <printOptions horizontalCentered="1"/>
  <pageMargins left="0.70866141732283472" right="0.70866141732283472" top="0.74803149606299213" bottom="0.74803149606299213" header="0.31496062992125984" footer="0.31496062992125984"/>
  <pageSetup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FFFF00"/>
  </sheetPr>
  <dimension ref="A1:G65"/>
  <sheetViews>
    <sheetView workbookViewId="0">
      <selection activeCell="A66" sqref="A66:XFD72"/>
    </sheetView>
  </sheetViews>
  <sheetFormatPr baseColWidth="10" defaultRowHeight="15" x14ac:dyDescent="0.25"/>
  <cols>
    <col min="1" max="1" width="45" bestFit="1" customWidth="1"/>
    <col min="2" max="2" width="28.85546875" customWidth="1"/>
    <col min="3" max="3" width="15.85546875" style="63" bestFit="1" customWidth="1"/>
    <col min="4" max="4" width="33.5703125" bestFit="1" customWidth="1"/>
    <col min="5" max="5" width="11.5703125" bestFit="1" customWidth="1"/>
    <col min="6" max="6" width="20.85546875" bestFit="1" customWidth="1"/>
    <col min="7" max="7" width="24" bestFit="1" customWidth="1"/>
  </cols>
  <sheetData>
    <row r="1" spans="1:7" ht="15" customHeight="1" x14ac:dyDescent="0.25">
      <c r="A1" s="133" t="s">
        <v>1271</v>
      </c>
      <c r="B1" s="133"/>
      <c r="C1" s="133"/>
      <c r="D1" s="133"/>
      <c r="E1" s="133"/>
      <c r="F1" s="133"/>
      <c r="G1" s="133"/>
    </row>
    <row r="2" spans="1:7" x14ac:dyDescent="0.25">
      <c r="A2" s="2" t="s">
        <v>0</v>
      </c>
      <c r="B2" s="1"/>
      <c r="C2" s="93"/>
      <c r="D2" s="1"/>
      <c r="E2" s="1"/>
      <c r="F2" s="1"/>
      <c r="G2" s="1"/>
    </row>
    <row r="3" spans="1:7" ht="15.75" thickBot="1" x14ac:dyDescent="0.3">
      <c r="A3" s="2" t="s">
        <v>0</v>
      </c>
      <c r="B3" s="1"/>
      <c r="C3" s="93"/>
      <c r="D3" s="1"/>
      <c r="E3" s="1"/>
      <c r="F3" s="1"/>
      <c r="G3" s="1"/>
    </row>
    <row r="4" spans="1:7" x14ac:dyDescent="0.25">
      <c r="A4" s="232" t="s">
        <v>1290</v>
      </c>
      <c r="B4" s="234" t="s">
        <v>931</v>
      </c>
      <c r="C4" s="235"/>
      <c r="D4" s="234" t="s">
        <v>932</v>
      </c>
      <c r="E4" s="236"/>
      <c r="F4" s="236"/>
      <c r="G4" s="235"/>
    </row>
    <row r="5" spans="1:7" ht="25.5" x14ac:dyDescent="0.25">
      <c r="A5" s="233"/>
      <c r="B5" s="55" t="s">
        <v>909</v>
      </c>
      <c r="C5" s="276" t="s">
        <v>826</v>
      </c>
      <c r="D5" s="55" t="s">
        <v>910</v>
      </c>
      <c r="E5" s="54" t="s">
        <v>826</v>
      </c>
      <c r="F5" s="54" t="s">
        <v>911</v>
      </c>
      <c r="G5" s="56" t="s">
        <v>912</v>
      </c>
    </row>
    <row r="6" spans="1:7" x14ac:dyDescent="0.25">
      <c r="A6" s="62"/>
      <c r="B6" s="57" t="s">
        <v>501</v>
      </c>
      <c r="C6" s="277" t="s">
        <v>501</v>
      </c>
      <c r="D6" s="57" t="s">
        <v>913</v>
      </c>
      <c r="E6" s="34" t="s">
        <v>913</v>
      </c>
      <c r="F6" s="34" t="s">
        <v>501</v>
      </c>
      <c r="G6" s="58" t="s">
        <v>501</v>
      </c>
    </row>
    <row r="7" spans="1:7" x14ac:dyDescent="0.25">
      <c r="A7" s="62" t="s">
        <v>0</v>
      </c>
      <c r="B7" s="57" t="s">
        <v>864</v>
      </c>
      <c r="C7" s="277" t="s">
        <v>826</v>
      </c>
      <c r="D7" s="57" t="s">
        <v>914</v>
      </c>
      <c r="E7" s="34" t="s">
        <v>915</v>
      </c>
      <c r="F7" s="34" t="s">
        <v>864</v>
      </c>
      <c r="G7" s="58" t="s">
        <v>864</v>
      </c>
    </row>
    <row r="8" spans="1:7" x14ac:dyDescent="0.25">
      <c r="A8" s="62" t="s">
        <v>1291</v>
      </c>
      <c r="B8" s="57"/>
      <c r="C8" s="277">
        <v>106697996.08</v>
      </c>
      <c r="D8" s="57"/>
      <c r="E8" s="34"/>
      <c r="F8" s="34"/>
      <c r="G8" s="58"/>
    </row>
    <row r="9" spans="1:7" ht="39" x14ac:dyDescent="0.25">
      <c r="A9" s="62" t="s">
        <v>1292</v>
      </c>
      <c r="B9" s="57"/>
      <c r="C9" s="277">
        <v>4364550.0264999997</v>
      </c>
      <c r="D9" s="57"/>
      <c r="E9" s="34"/>
      <c r="F9" s="34"/>
      <c r="G9" s="58"/>
    </row>
    <row r="10" spans="1:7" ht="51.75" x14ac:dyDescent="0.25">
      <c r="A10" s="62" t="s">
        <v>1293</v>
      </c>
      <c r="B10" s="57"/>
      <c r="C10" s="277">
        <v>260971.54500000001</v>
      </c>
      <c r="D10" s="57"/>
      <c r="E10" s="34"/>
      <c r="F10" s="34"/>
      <c r="G10" s="58"/>
    </row>
    <row r="11" spans="1:7" ht="26.25" x14ac:dyDescent="0.25">
      <c r="A11" s="62" t="s">
        <v>1294</v>
      </c>
      <c r="B11" s="57"/>
      <c r="C11" s="277">
        <v>3851698.3225000002</v>
      </c>
      <c r="D11" s="57"/>
      <c r="E11" s="34"/>
      <c r="F11" s="34"/>
      <c r="G11" s="58"/>
    </row>
    <row r="12" spans="1:7" ht="26.25" x14ac:dyDescent="0.25">
      <c r="A12" s="62" t="s">
        <v>1295</v>
      </c>
      <c r="B12" s="57"/>
      <c r="C12" s="277">
        <v>677362.97849999997</v>
      </c>
      <c r="D12" s="57"/>
      <c r="E12" s="34"/>
      <c r="F12" s="34"/>
      <c r="G12" s="58"/>
    </row>
    <row r="13" spans="1:7" ht="39" x14ac:dyDescent="0.25">
      <c r="A13" s="62" t="s">
        <v>1296</v>
      </c>
      <c r="B13" s="57"/>
      <c r="C13" s="277">
        <v>424389.11199999996</v>
      </c>
      <c r="D13" s="57"/>
      <c r="E13" s="34"/>
      <c r="F13" s="34"/>
      <c r="G13" s="58"/>
    </row>
    <row r="14" spans="1:7" ht="26.25" x14ac:dyDescent="0.25">
      <c r="A14" s="62" t="s">
        <v>1297</v>
      </c>
      <c r="B14" s="57"/>
      <c r="C14" s="277">
        <v>4976229.1909999987</v>
      </c>
      <c r="D14" s="57"/>
      <c r="E14" s="34"/>
      <c r="F14" s="34"/>
      <c r="G14" s="58"/>
    </row>
    <row r="15" spans="1:7" ht="26.25" x14ac:dyDescent="0.25">
      <c r="A15" s="62" t="s">
        <v>1298</v>
      </c>
      <c r="B15" s="57"/>
      <c r="C15" s="277">
        <v>7861679.1560000004</v>
      </c>
      <c r="D15" s="57"/>
      <c r="E15" s="34"/>
      <c r="F15" s="34"/>
      <c r="G15" s="58"/>
    </row>
    <row r="16" spans="1:7" ht="26.25" x14ac:dyDescent="0.25">
      <c r="A16" s="62" t="s">
        <v>1299</v>
      </c>
      <c r="B16" s="57"/>
      <c r="C16" s="277">
        <v>3086094.6260000002</v>
      </c>
      <c r="D16" s="57"/>
      <c r="E16" s="34"/>
      <c r="F16" s="34"/>
      <c r="G16" s="58"/>
    </row>
    <row r="17" spans="1:7" x14ac:dyDescent="0.25">
      <c r="A17" s="62" t="s">
        <v>1300</v>
      </c>
      <c r="B17" s="57" t="s">
        <v>0</v>
      </c>
      <c r="C17" s="277">
        <v>11957828.087500002</v>
      </c>
      <c r="D17" s="57" t="s">
        <v>0</v>
      </c>
      <c r="E17" s="34" t="s">
        <v>0</v>
      </c>
      <c r="F17" s="34" t="s">
        <v>0</v>
      </c>
      <c r="G17" s="58" t="s">
        <v>0</v>
      </c>
    </row>
    <row r="18" spans="1:7" x14ac:dyDescent="0.25">
      <c r="A18" s="62" t="s">
        <v>1301</v>
      </c>
      <c r="B18" s="57"/>
      <c r="C18" s="277">
        <v>0</v>
      </c>
      <c r="D18" s="57"/>
      <c r="E18" s="34"/>
      <c r="F18" s="34"/>
      <c r="G18" s="58"/>
    </row>
    <row r="19" spans="1:7" x14ac:dyDescent="0.25">
      <c r="A19" s="62" t="s">
        <v>1302</v>
      </c>
      <c r="B19" s="57"/>
      <c r="C19" s="277">
        <v>900000</v>
      </c>
      <c r="D19" s="57"/>
      <c r="E19" s="34"/>
      <c r="F19" s="34"/>
      <c r="G19" s="58"/>
    </row>
    <row r="20" spans="1:7" ht="26.25" x14ac:dyDescent="0.25">
      <c r="A20" s="62" t="s">
        <v>1303</v>
      </c>
      <c r="B20" s="57"/>
      <c r="C20" s="277">
        <v>5047915.1510000005</v>
      </c>
      <c r="D20" s="57"/>
      <c r="E20" s="34"/>
      <c r="F20" s="34"/>
      <c r="G20" s="58"/>
    </row>
    <row r="21" spans="1:7" x14ac:dyDescent="0.25">
      <c r="A21" s="62" t="s">
        <v>1304</v>
      </c>
      <c r="B21" s="57"/>
      <c r="C21" s="277">
        <v>54549940</v>
      </c>
      <c r="D21" s="57"/>
      <c r="E21" s="34"/>
      <c r="F21" s="34"/>
      <c r="G21" s="58"/>
    </row>
    <row r="22" spans="1:7" x14ac:dyDescent="0.25">
      <c r="A22" s="62" t="s">
        <v>1305</v>
      </c>
      <c r="B22" s="57"/>
      <c r="C22" s="277">
        <v>18400000</v>
      </c>
      <c r="D22" s="57"/>
      <c r="E22" s="34"/>
      <c r="F22" s="34"/>
      <c r="G22" s="58"/>
    </row>
    <row r="23" spans="1:7" x14ac:dyDescent="0.25">
      <c r="A23" s="62" t="s">
        <v>1306</v>
      </c>
      <c r="B23" s="57"/>
      <c r="C23" s="277">
        <v>0</v>
      </c>
      <c r="D23" s="57"/>
      <c r="E23" s="34"/>
      <c r="F23" s="34"/>
      <c r="G23" s="58"/>
    </row>
    <row r="24" spans="1:7" x14ac:dyDescent="0.25">
      <c r="A24" s="62" t="s">
        <v>1307</v>
      </c>
      <c r="B24" s="57"/>
      <c r="C24" s="277">
        <v>0</v>
      </c>
      <c r="D24" s="57"/>
      <c r="E24" s="34"/>
      <c r="F24" s="34"/>
      <c r="G24" s="58"/>
    </row>
    <row r="25" spans="1:7" x14ac:dyDescent="0.25">
      <c r="A25" s="62" t="s">
        <v>1645</v>
      </c>
      <c r="B25" s="57"/>
      <c r="C25" s="277">
        <v>312614.04000000004</v>
      </c>
      <c r="D25" s="57"/>
      <c r="E25" s="34"/>
      <c r="F25" s="34"/>
      <c r="G25" s="58"/>
    </row>
    <row r="26" spans="1:7" x14ac:dyDescent="0.25">
      <c r="A26" s="62" t="s">
        <v>1646</v>
      </c>
      <c r="B26" s="57"/>
      <c r="C26" s="277">
        <v>32474.025000000001</v>
      </c>
      <c r="D26" s="57"/>
      <c r="E26" s="34"/>
      <c r="F26" s="34"/>
      <c r="G26" s="58"/>
    </row>
    <row r="27" spans="1:7" x14ac:dyDescent="0.25">
      <c r="A27" s="62" t="s">
        <v>1647</v>
      </c>
      <c r="B27" s="57"/>
      <c r="C27" s="277"/>
      <c r="D27" s="57"/>
      <c r="E27" s="34"/>
      <c r="F27" s="34"/>
      <c r="G27" s="58"/>
    </row>
    <row r="28" spans="1:7" x14ac:dyDescent="0.25">
      <c r="A28" s="62" t="s">
        <v>1648</v>
      </c>
      <c r="B28" s="57"/>
      <c r="C28" s="277">
        <v>752226.67299999995</v>
      </c>
      <c r="D28" s="57"/>
      <c r="E28" s="34"/>
      <c r="F28" s="34"/>
      <c r="G28" s="58"/>
    </row>
    <row r="29" spans="1:7" x14ac:dyDescent="0.25">
      <c r="A29" s="62" t="s">
        <v>1649</v>
      </c>
      <c r="B29" s="57"/>
      <c r="C29" s="277">
        <v>463568.98899999994</v>
      </c>
      <c r="D29" s="57"/>
      <c r="E29" s="34"/>
      <c r="F29" s="34"/>
      <c r="G29" s="58"/>
    </row>
    <row r="30" spans="1:7" x14ac:dyDescent="0.25">
      <c r="A30" s="62" t="s">
        <v>1650</v>
      </c>
      <c r="B30" s="57"/>
      <c r="C30" s="277">
        <v>35449.120000000003</v>
      </c>
      <c r="D30" s="57"/>
      <c r="E30" s="34"/>
      <c r="F30" s="34"/>
      <c r="G30" s="58"/>
    </row>
    <row r="31" spans="1:7" x14ac:dyDescent="0.25">
      <c r="A31" s="62" t="s">
        <v>1651</v>
      </c>
      <c r="B31" s="57"/>
      <c r="C31" s="277"/>
      <c r="D31" s="57"/>
      <c r="E31" s="34"/>
      <c r="F31" s="34"/>
      <c r="G31" s="58"/>
    </row>
    <row r="32" spans="1:7" x14ac:dyDescent="0.25">
      <c r="A32" s="62" t="s">
        <v>1652</v>
      </c>
      <c r="B32" s="57"/>
      <c r="C32" s="277">
        <v>3664883.1739000003</v>
      </c>
      <c r="D32" s="57"/>
      <c r="E32" s="34"/>
      <c r="F32" s="34"/>
      <c r="G32" s="58"/>
    </row>
    <row r="33" spans="1:7" x14ac:dyDescent="0.25">
      <c r="A33" s="62" t="s">
        <v>1653</v>
      </c>
      <c r="B33" s="57"/>
      <c r="C33" s="277"/>
      <c r="D33" s="57"/>
      <c r="E33" s="34"/>
      <c r="F33" s="34"/>
      <c r="G33" s="58"/>
    </row>
    <row r="34" spans="1:7" x14ac:dyDescent="0.25">
      <c r="A34" s="62" t="s">
        <v>1654</v>
      </c>
      <c r="B34" s="57"/>
      <c r="C34" s="277"/>
      <c r="D34" s="57"/>
      <c r="E34" s="34"/>
      <c r="F34" s="34"/>
      <c r="G34" s="58"/>
    </row>
    <row r="35" spans="1:7" x14ac:dyDescent="0.25">
      <c r="A35" s="62" t="s">
        <v>1655</v>
      </c>
      <c r="B35" s="57"/>
      <c r="C35" s="277">
        <v>2751901.035041864</v>
      </c>
      <c r="D35" s="57"/>
      <c r="E35" s="34"/>
      <c r="F35" s="34"/>
      <c r="G35" s="58"/>
    </row>
    <row r="36" spans="1:7" x14ac:dyDescent="0.25">
      <c r="A36" s="62" t="s">
        <v>1656</v>
      </c>
      <c r="B36" s="57"/>
      <c r="C36" s="277">
        <v>17310562.1494</v>
      </c>
      <c r="D36" s="57"/>
      <c r="E36" s="34"/>
      <c r="F36" s="34"/>
      <c r="G36" s="58"/>
    </row>
    <row r="37" spans="1:7" ht="26.25" x14ac:dyDescent="0.25">
      <c r="A37" s="62" t="s">
        <v>1657</v>
      </c>
      <c r="B37" s="57"/>
      <c r="C37" s="277">
        <v>4630183.5190000003</v>
      </c>
      <c r="D37" s="57"/>
      <c r="E37" s="34"/>
      <c r="F37" s="34"/>
      <c r="G37" s="58"/>
    </row>
    <row r="38" spans="1:7" x14ac:dyDescent="0.25">
      <c r="A38" s="62" t="s">
        <v>1658</v>
      </c>
      <c r="B38" s="57"/>
      <c r="C38" s="277">
        <v>1584723.456</v>
      </c>
      <c r="D38" s="57"/>
      <c r="E38" s="34"/>
      <c r="F38" s="34"/>
      <c r="G38" s="58"/>
    </row>
    <row r="39" spans="1:7" x14ac:dyDescent="0.25">
      <c r="A39" s="62" t="s">
        <v>1659</v>
      </c>
      <c r="B39" s="57"/>
      <c r="C39" s="277">
        <v>11196083.302999999</v>
      </c>
      <c r="D39" s="57"/>
      <c r="E39" s="34"/>
      <c r="F39" s="34"/>
      <c r="G39" s="58"/>
    </row>
    <row r="40" spans="1:7" x14ac:dyDescent="0.25">
      <c r="A40" s="62" t="s">
        <v>1660</v>
      </c>
      <c r="B40" s="57"/>
      <c r="C40" s="277">
        <v>35121.275999999998</v>
      </c>
      <c r="D40" s="57"/>
      <c r="E40" s="34"/>
      <c r="F40" s="34"/>
      <c r="G40" s="58"/>
    </row>
    <row r="41" spans="1:7" ht="26.25" x14ac:dyDescent="0.25">
      <c r="A41" s="62" t="s">
        <v>1661</v>
      </c>
      <c r="B41" s="57"/>
      <c r="C41" s="277">
        <v>2815777.5619999999</v>
      </c>
      <c r="D41" s="57"/>
      <c r="E41" s="34"/>
      <c r="F41" s="34"/>
      <c r="G41" s="58"/>
    </row>
    <row r="42" spans="1:7" ht="26.25" x14ac:dyDescent="0.25">
      <c r="A42" s="62" t="s">
        <v>1662</v>
      </c>
      <c r="B42" s="57"/>
      <c r="C42" s="277">
        <v>2434112.2879999997</v>
      </c>
      <c r="D42" s="57"/>
      <c r="E42" s="34"/>
      <c r="F42" s="34"/>
      <c r="G42" s="58"/>
    </row>
    <row r="43" spans="1:7" x14ac:dyDescent="0.25">
      <c r="A43" s="62" t="s">
        <v>1663</v>
      </c>
      <c r="B43" s="57"/>
      <c r="C43" s="277">
        <v>627586.22499999998</v>
      </c>
      <c r="D43" s="57"/>
      <c r="E43" s="34"/>
      <c r="F43" s="34"/>
      <c r="G43" s="58"/>
    </row>
    <row r="44" spans="1:7" x14ac:dyDescent="0.25">
      <c r="A44" s="62" t="s">
        <v>1664</v>
      </c>
      <c r="B44" s="57"/>
      <c r="C44" s="277"/>
      <c r="D44" s="57"/>
      <c r="E44" s="34"/>
      <c r="F44" s="34"/>
      <c r="G44" s="58"/>
    </row>
    <row r="45" spans="1:7" ht="26.25" x14ac:dyDescent="0.25">
      <c r="A45" s="62" t="s">
        <v>1665</v>
      </c>
      <c r="B45" s="57"/>
      <c r="C45" s="277"/>
      <c r="D45" s="57"/>
      <c r="E45" s="34"/>
      <c r="F45" s="34"/>
      <c r="G45" s="58"/>
    </row>
    <row r="46" spans="1:7" x14ac:dyDescent="0.25">
      <c r="A46" s="62" t="s">
        <v>1666</v>
      </c>
      <c r="B46" s="57"/>
      <c r="C46" s="277">
        <v>381022.32799999998</v>
      </c>
      <c r="D46" s="57"/>
      <c r="E46" s="34"/>
      <c r="F46" s="34"/>
      <c r="G46" s="58"/>
    </row>
    <row r="47" spans="1:7" x14ac:dyDescent="0.25">
      <c r="A47" s="62" t="s">
        <v>1667</v>
      </c>
      <c r="B47" s="57"/>
      <c r="C47" s="277">
        <v>64127271.351000004</v>
      </c>
      <c r="D47" s="57"/>
      <c r="E47" s="34"/>
      <c r="F47" s="34"/>
      <c r="G47" s="58"/>
    </row>
    <row r="48" spans="1:7" x14ac:dyDescent="0.25">
      <c r="A48" s="62" t="s">
        <v>1668</v>
      </c>
      <c r="B48" s="57"/>
      <c r="C48" s="277"/>
      <c r="D48" s="57"/>
      <c r="E48" s="34"/>
      <c r="F48" s="34"/>
      <c r="G48" s="58"/>
    </row>
    <row r="49" spans="1:7" x14ac:dyDescent="0.25">
      <c r="A49" s="62" t="s">
        <v>1669</v>
      </c>
      <c r="B49" s="57"/>
      <c r="C49" s="277"/>
      <c r="D49" s="57"/>
      <c r="E49" s="34"/>
      <c r="F49" s="34"/>
      <c r="G49" s="58"/>
    </row>
    <row r="50" spans="1:7" x14ac:dyDescent="0.25">
      <c r="A50" s="62" t="s">
        <v>1670</v>
      </c>
      <c r="B50" s="57"/>
      <c r="C50" s="277"/>
      <c r="D50" s="57"/>
      <c r="E50" s="34"/>
      <c r="F50" s="34"/>
      <c r="G50" s="58"/>
    </row>
    <row r="51" spans="1:7" x14ac:dyDescent="0.25">
      <c r="A51" s="62" t="s">
        <v>1671</v>
      </c>
      <c r="B51" s="57"/>
      <c r="C51" s="277">
        <v>1165085.8215000001</v>
      </c>
      <c r="D51" s="57"/>
      <c r="E51" s="34"/>
      <c r="F51" s="34"/>
      <c r="G51" s="58"/>
    </row>
    <row r="52" spans="1:7" ht="26.25" x14ac:dyDescent="0.25">
      <c r="A52" s="62" t="s">
        <v>1672</v>
      </c>
      <c r="B52" s="57"/>
      <c r="C52" s="277">
        <v>13070.21</v>
      </c>
      <c r="D52" s="57"/>
      <c r="E52" s="34"/>
      <c r="F52" s="34"/>
      <c r="G52" s="58"/>
    </row>
    <row r="53" spans="1:7" ht="26.25" x14ac:dyDescent="0.25">
      <c r="A53" s="62" t="s">
        <v>1673</v>
      </c>
      <c r="B53" s="57"/>
      <c r="C53" s="277">
        <v>9114.6220000013709</v>
      </c>
      <c r="D53" s="57"/>
      <c r="E53" s="34"/>
      <c r="F53" s="34"/>
      <c r="G53" s="58"/>
    </row>
    <row r="54" spans="1:7" ht="26.25" x14ac:dyDescent="0.25">
      <c r="A54" s="62" t="s">
        <v>1674</v>
      </c>
      <c r="B54" s="57"/>
      <c r="C54" s="277">
        <v>3371491.6835000003</v>
      </c>
      <c r="D54" s="57"/>
      <c r="E54" s="34"/>
      <c r="F54" s="34"/>
      <c r="G54" s="58"/>
    </row>
    <row r="55" spans="1:7" x14ac:dyDescent="0.25">
      <c r="A55" s="62" t="s">
        <v>1675</v>
      </c>
      <c r="B55" s="57"/>
      <c r="C55" s="277">
        <v>8438116.7170000002</v>
      </c>
      <c r="D55" s="57"/>
      <c r="E55" s="34"/>
      <c r="F55" s="34"/>
      <c r="G55" s="58"/>
    </row>
    <row r="56" spans="1:7" ht="26.25" x14ac:dyDescent="0.25">
      <c r="A56" s="62" t="s">
        <v>1676</v>
      </c>
      <c r="B56" s="57"/>
      <c r="C56" s="277">
        <v>3775291.6554999999</v>
      </c>
      <c r="D56" s="57"/>
      <c r="E56" s="34"/>
      <c r="F56" s="34"/>
      <c r="G56" s="58"/>
    </row>
    <row r="57" spans="1:7" x14ac:dyDescent="0.25">
      <c r="A57" s="62" t="s">
        <v>1677</v>
      </c>
      <c r="B57" s="57"/>
      <c r="C57" s="277">
        <v>2863999.4140000003</v>
      </c>
      <c r="D57" s="57"/>
      <c r="E57" s="34"/>
      <c r="F57" s="34"/>
      <c r="G57" s="58"/>
    </row>
    <row r="58" spans="1:7" ht="26.25" x14ac:dyDescent="0.25">
      <c r="A58" s="62" t="s">
        <v>1678</v>
      </c>
      <c r="B58" s="57"/>
      <c r="C58" s="277"/>
      <c r="D58" s="57"/>
      <c r="E58" s="34"/>
      <c r="F58" s="34"/>
      <c r="G58" s="58"/>
    </row>
    <row r="59" spans="1:7" ht="26.25" x14ac:dyDescent="0.25">
      <c r="A59" s="62" t="s">
        <v>1679</v>
      </c>
      <c r="B59" s="57"/>
      <c r="C59" s="277"/>
      <c r="D59" s="57"/>
      <c r="E59" s="34"/>
      <c r="F59" s="34"/>
      <c r="G59" s="58"/>
    </row>
    <row r="60" spans="1:7" x14ac:dyDescent="0.25">
      <c r="A60" s="62" t="s">
        <v>1680</v>
      </c>
      <c r="B60" s="57"/>
      <c r="C60" s="277"/>
      <c r="D60" s="57"/>
      <c r="E60" s="34"/>
      <c r="F60" s="34"/>
      <c r="G60" s="58"/>
    </row>
    <row r="61" spans="1:7" x14ac:dyDescent="0.25">
      <c r="A61" s="62" t="s">
        <v>1684</v>
      </c>
      <c r="B61" s="57"/>
      <c r="C61" s="277">
        <v>123492690.09</v>
      </c>
      <c r="D61" s="57"/>
      <c r="E61" s="34"/>
      <c r="F61" s="34"/>
      <c r="G61" s="58"/>
    </row>
    <row r="62" spans="1:7" x14ac:dyDescent="0.25">
      <c r="A62" s="62" t="s">
        <v>916</v>
      </c>
      <c r="B62" s="57" t="s">
        <v>501</v>
      </c>
      <c r="C62" s="277">
        <f>SUM(C8:C61)</f>
        <v>479341075.00284183</v>
      </c>
      <c r="D62" s="57" t="s">
        <v>913</v>
      </c>
      <c r="E62" s="34" t="s">
        <v>913</v>
      </c>
      <c r="F62" s="34" t="s">
        <v>501</v>
      </c>
      <c r="G62" s="58" t="s">
        <v>501</v>
      </c>
    </row>
    <row r="63" spans="1:7" ht="15.75" thickBot="1" x14ac:dyDescent="0.3">
      <c r="A63" s="110" t="s">
        <v>501</v>
      </c>
      <c r="B63" s="59" t="s">
        <v>501</v>
      </c>
      <c r="C63" s="278">
        <f>+C62</f>
        <v>479341075.00284183</v>
      </c>
      <c r="D63" s="59" t="s">
        <v>913</v>
      </c>
      <c r="E63" s="61" t="s">
        <v>913</v>
      </c>
      <c r="F63" s="61" t="s">
        <v>501</v>
      </c>
      <c r="G63" s="60" t="s">
        <v>501</v>
      </c>
    </row>
    <row r="64" spans="1:7" x14ac:dyDescent="0.25">
      <c r="A64" s="2" t="s">
        <v>0</v>
      </c>
      <c r="B64" s="1"/>
      <c r="C64" s="93"/>
      <c r="D64" s="1"/>
      <c r="E64" s="1"/>
      <c r="F64" s="1"/>
      <c r="G64" s="1"/>
    </row>
    <row r="65" spans="1:7" x14ac:dyDescent="0.25">
      <c r="A65" s="2" t="s">
        <v>0</v>
      </c>
      <c r="B65" s="1"/>
      <c r="C65" s="93"/>
      <c r="D65" s="1"/>
      <c r="E65" s="1"/>
      <c r="F65" s="1"/>
      <c r="G65" s="1"/>
    </row>
  </sheetData>
  <mergeCells count="4">
    <mergeCell ref="A1:G1"/>
    <mergeCell ref="A4:A5"/>
    <mergeCell ref="B4:C4"/>
    <mergeCell ref="D4:G4"/>
  </mergeCells>
  <pageMargins left="0.70866141732283472" right="0.70866141732283472" top="0.55118110236220474" bottom="0.55118110236220474" header="0.31496062992125984" footer="0.31496062992125984"/>
  <pageSetup scale="90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FFFF00"/>
    <pageSetUpPr fitToPage="1"/>
  </sheetPr>
  <dimension ref="A1:E22"/>
  <sheetViews>
    <sheetView zoomScaleNormal="100" workbookViewId="0">
      <selection activeCell="C4" sqref="C1:C1048576"/>
    </sheetView>
  </sheetViews>
  <sheetFormatPr baseColWidth="10" defaultColWidth="20.85546875" defaultRowHeight="15" x14ac:dyDescent="0.25"/>
  <cols>
    <col min="2" max="2" width="37.85546875" customWidth="1"/>
    <col min="3" max="3" width="20.85546875" style="63"/>
    <col min="4" max="4" width="20.85546875" style="109"/>
  </cols>
  <sheetData>
    <row r="1" spans="1:4" x14ac:dyDescent="0.25">
      <c r="A1" s="133" t="s">
        <v>922</v>
      </c>
      <c r="B1" s="133"/>
      <c r="C1" s="133"/>
      <c r="D1" s="133"/>
    </row>
    <row r="2" spans="1:4" x14ac:dyDescent="0.25">
      <c r="A2" s="133" t="s">
        <v>1271</v>
      </c>
      <c r="B2" s="133"/>
      <c r="C2" s="133"/>
      <c r="D2" s="133"/>
    </row>
    <row r="3" spans="1:4" x14ac:dyDescent="0.25">
      <c r="A3" s="237" t="s">
        <v>917</v>
      </c>
      <c r="B3" s="237"/>
      <c r="C3" s="238"/>
      <c r="D3" s="238"/>
    </row>
    <row r="4" spans="1:4" x14ac:dyDescent="0.25">
      <c r="A4" s="64" t="s">
        <v>918</v>
      </c>
      <c r="B4" s="64" t="s">
        <v>919</v>
      </c>
      <c r="C4" s="279" t="s">
        <v>920</v>
      </c>
      <c r="D4" s="64" t="s">
        <v>921</v>
      </c>
    </row>
    <row r="5" spans="1:4" x14ac:dyDescent="0.25">
      <c r="A5" s="101">
        <v>40</v>
      </c>
      <c r="B5" s="101" t="s">
        <v>316</v>
      </c>
      <c r="C5" s="280">
        <f>SUM(C6:C8)</f>
        <v>364679540.81000006</v>
      </c>
      <c r="D5" s="108"/>
    </row>
    <row r="6" spans="1:4" ht="39" x14ac:dyDescent="0.25">
      <c r="A6" s="4">
        <v>41</v>
      </c>
      <c r="B6" s="4" t="s">
        <v>1143</v>
      </c>
      <c r="C6" s="95">
        <v>279178166.17000002</v>
      </c>
      <c r="D6" s="102">
        <v>14</v>
      </c>
    </row>
    <row r="7" spans="1:4" x14ac:dyDescent="0.25">
      <c r="A7" s="4">
        <v>44</v>
      </c>
      <c r="B7" s="4" t="s">
        <v>1710</v>
      </c>
      <c r="C7" s="95">
        <v>36864018.920000002</v>
      </c>
      <c r="D7" s="102">
        <v>14</v>
      </c>
    </row>
    <row r="8" spans="1:4" ht="51.75" x14ac:dyDescent="0.25">
      <c r="A8" s="4">
        <v>49</v>
      </c>
      <c r="B8" s="4" t="s">
        <v>1144</v>
      </c>
      <c r="C8" s="95">
        <v>48637355.719999999</v>
      </c>
      <c r="D8" s="102">
        <v>14</v>
      </c>
    </row>
    <row r="9" spans="1:4" x14ac:dyDescent="0.25">
      <c r="A9" s="101">
        <v>50</v>
      </c>
      <c r="B9" s="101" t="s">
        <v>1145</v>
      </c>
      <c r="C9" s="280">
        <f>+C10</f>
        <v>5405000</v>
      </c>
      <c r="D9" s="108"/>
    </row>
    <row r="10" spans="1:4" x14ac:dyDescent="0.25">
      <c r="A10" s="4">
        <v>51</v>
      </c>
      <c r="B10" s="4" t="s">
        <v>1146</v>
      </c>
      <c r="C10" s="95">
        <v>5405000</v>
      </c>
      <c r="D10" s="102">
        <v>14</v>
      </c>
    </row>
    <row r="11" spans="1:4" x14ac:dyDescent="0.25">
      <c r="A11" s="101">
        <v>60</v>
      </c>
      <c r="B11" s="101" t="s">
        <v>1147</v>
      </c>
      <c r="C11" s="280">
        <f>SUM(C12:C13)</f>
        <v>6475122.5899999999</v>
      </c>
      <c r="D11" s="108"/>
    </row>
    <row r="12" spans="1:4" x14ac:dyDescent="0.25">
      <c r="A12" s="4">
        <v>61</v>
      </c>
      <c r="B12" s="4" t="s">
        <v>1148</v>
      </c>
      <c r="C12" s="95">
        <v>2290227.14</v>
      </c>
      <c r="D12" s="102">
        <v>14</v>
      </c>
    </row>
    <row r="13" spans="1:4" ht="51.75" x14ac:dyDescent="0.25">
      <c r="A13" s="4">
        <v>69</v>
      </c>
      <c r="B13" s="4" t="s">
        <v>1703</v>
      </c>
      <c r="C13" s="95">
        <v>4184895.45</v>
      </c>
      <c r="D13" s="102">
        <v>14</v>
      </c>
    </row>
    <row r="14" spans="1:4" ht="26.25" x14ac:dyDescent="0.25">
      <c r="A14" s="101">
        <v>70</v>
      </c>
      <c r="B14" s="101" t="s">
        <v>1711</v>
      </c>
      <c r="C14" s="280">
        <f>+C15</f>
        <v>91435.13</v>
      </c>
      <c r="D14" s="108" t="s">
        <v>939</v>
      </c>
    </row>
    <row r="15" spans="1:4" ht="39" x14ac:dyDescent="0.25">
      <c r="A15" s="4">
        <v>78</v>
      </c>
      <c r="B15" s="4" t="s">
        <v>1712</v>
      </c>
      <c r="C15" s="95">
        <v>91435.13</v>
      </c>
      <c r="D15" s="102">
        <v>14</v>
      </c>
    </row>
    <row r="16" spans="1:4" x14ac:dyDescent="0.25">
      <c r="A16" s="101">
        <v>80</v>
      </c>
      <c r="B16" s="101" t="s">
        <v>1149</v>
      </c>
      <c r="C16" s="280">
        <f>+C17+C18</f>
        <v>83685000</v>
      </c>
      <c r="D16" s="108"/>
    </row>
    <row r="17" spans="1:5" x14ac:dyDescent="0.25">
      <c r="A17" s="4">
        <v>82</v>
      </c>
      <c r="B17" s="4" t="s">
        <v>1150</v>
      </c>
      <c r="C17" s="95">
        <v>83685000</v>
      </c>
      <c r="D17" s="102">
        <v>15</v>
      </c>
    </row>
    <row r="18" spans="1:5" x14ac:dyDescent="0.25">
      <c r="A18" s="4">
        <v>83</v>
      </c>
      <c r="B18" s="4" t="s">
        <v>1151</v>
      </c>
      <c r="C18" s="95">
        <v>0</v>
      </c>
      <c r="D18" s="102">
        <v>15</v>
      </c>
      <c r="E18" t="s">
        <v>939</v>
      </c>
    </row>
    <row r="19" spans="1:5" ht="26.25" x14ac:dyDescent="0.25">
      <c r="A19" s="101">
        <v>90</v>
      </c>
      <c r="B19" s="101" t="s">
        <v>1152</v>
      </c>
      <c r="C19" s="280">
        <f>SUM(C20:C21)</f>
        <v>19004976.469999999</v>
      </c>
      <c r="D19" s="108"/>
      <c r="E19" s="107" t="s">
        <v>939</v>
      </c>
    </row>
    <row r="20" spans="1:5" x14ac:dyDescent="0.25">
      <c r="A20" s="4">
        <v>93</v>
      </c>
      <c r="B20" s="4" t="s">
        <v>1704</v>
      </c>
      <c r="C20" s="95">
        <v>19004976.469999999</v>
      </c>
      <c r="D20" s="102">
        <v>15</v>
      </c>
    </row>
    <row r="21" spans="1:5" ht="26.25" x14ac:dyDescent="0.25">
      <c r="A21" s="4">
        <v>96</v>
      </c>
      <c r="B21" s="4" t="s">
        <v>1153</v>
      </c>
      <c r="C21" s="95">
        <v>0</v>
      </c>
      <c r="D21" s="102">
        <v>15</v>
      </c>
    </row>
    <row r="22" spans="1:5" x14ac:dyDescent="0.25">
      <c r="A22" s="78"/>
      <c r="B22" s="78" t="s">
        <v>1142</v>
      </c>
      <c r="C22" s="94">
        <f>+C19+C16+C11+C9+C5+C14</f>
        <v>479341075.00000006</v>
      </c>
      <c r="D22" s="78"/>
    </row>
  </sheetData>
  <mergeCells count="3">
    <mergeCell ref="A1:D1"/>
    <mergeCell ref="A3:D3"/>
    <mergeCell ref="A2:D2"/>
  </mergeCells>
  <pageMargins left="0.70866141732283472" right="0.70866141732283472" top="0.74803149606299213" bottom="0.74803149606299213" header="0.31496062992125984" footer="0.31496062992125984"/>
  <pageSetup scale="74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FFFF00"/>
  </sheetPr>
  <dimension ref="A1:G738"/>
  <sheetViews>
    <sheetView tabSelected="1" zoomScaleNormal="100" workbookViewId="0">
      <selection activeCell="A468" sqref="A468:XFD468"/>
    </sheetView>
  </sheetViews>
  <sheetFormatPr baseColWidth="10" defaultRowHeight="15" x14ac:dyDescent="0.25"/>
  <cols>
    <col min="1" max="1" width="21.42578125" bestFit="1" customWidth="1"/>
    <col min="2" max="2" width="83.42578125" customWidth="1"/>
    <col min="3" max="3" width="16.28515625" style="63" bestFit="1" customWidth="1"/>
    <col min="4" max="4" width="8.5703125" style="100" customWidth="1"/>
    <col min="5" max="5" width="14.28515625" customWidth="1"/>
    <col min="6" max="6" width="14.5703125" customWidth="1"/>
  </cols>
  <sheetData>
    <row r="1" spans="1:7" x14ac:dyDescent="0.25">
      <c r="A1" s="239" t="s">
        <v>922</v>
      </c>
      <c r="B1" s="239"/>
      <c r="C1" s="239"/>
      <c r="D1" s="239"/>
      <c r="E1" s="239"/>
      <c r="F1" s="239"/>
    </row>
    <row r="2" spans="1:7" x14ac:dyDescent="0.25">
      <c r="A2" s="239" t="s">
        <v>1271</v>
      </c>
      <c r="B2" s="239"/>
      <c r="C2" s="239"/>
      <c r="D2" s="239"/>
      <c r="E2" s="239"/>
      <c r="F2" s="239"/>
    </row>
    <row r="3" spans="1:7" x14ac:dyDescent="0.25">
      <c r="A3" s="239" t="s">
        <v>927</v>
      </c>
      <c r="B3" s="239"/>
      <c r="C3" s="239"/>
      <c r="D3" s="239"/>
      <c r="E3" s="239"/>
      <c r="F3" s="239"/>
    </row>
    <row r="4" spans="1:7" x14ac:dyDescent="0.25">
      <c r="A4" s="65" t="s">
        <v>923</v>
      </c>
      <c r="B4" s="66" t="s">
        <v>919</v>
      </c>
      <c r="C4" s="281" t="s">
        <v>920</v>
      </c>
      <c r="D4" s="67" t="s">
        <v>924</v>
      </c>
      <c r="E4" s="68" t="s">
        <v>925</v>
      </c>
      <c r="F4" s="69" t="s">
        <v>926</v>
      </c>
    </row>
    <row r="5" spans="1:7" x14ac:dyDescent="0.25">
      <c r="A5" s="119" t="s">
        <v>1318</v>
      </c>
      <c r="B5" s="119" t="s">
        <v>25</v>
      </c>
      <c r="C5" s="282">
        <v>306000</v>
      </c>
      <c r="D5" s="119">
        <v>14</v>
      </c>
      <c r="E5" s="119" t="s">
        <v>1289</v>
      </c>
      <c r="F5" s="119" t="s">
        <v>1138</v>
      </c>
      <c r="G5" t="s">
        <v>939</v>
      </c>
    </row>
    <row r="6" spans="1:7" x14ac:dyDescent="0.25">
      <c r="A6" s="119" t="s">
        <v>1319</v>
      </c>
      <c r="B6" s="119" t="s">
        <v>43</v>
      </c>
      <c r="C6" s="282">
        <v>2500008</v>
      </c>
      <c r="D6" s="119">
        <v>14</v>
      </c>
      <c r="E6" s="119" t="s">
        <v>1289</v>
      </c>
      <c r="F6" s="119" t="s">
        <v>1136</v>
      </c>
    </row>
    <row r="7" spans="1:7" x14ac:dyDescent="0.25">
      <c r="A7" s="119" t="s">
        <v>1320</v>
      </c>
      <c r="B7" s="119" t="s">
        <v>1631</v>
      </c>
      <c r="C7" s="282">
        <v>2310050.7400000002</v>
      </c>
      <c r="D7" s="119">
        <v>14</v>
      </c>
      <c r="E7" s="119" t="s">
        <v>1289</v>
      </c>
      <c r="F7" s="119" t="s">
        <v>1136</v>
      </c>
    </row>
    <row r="8" spans="1:7" x14ac:dyDescent="0.25">
      <c r="A8" s="119" t="s">
        <v>1321</v>
      </c>
      <c r="B8" s="119" t="s">
        <v>959</v>
      </c>
      <c r="C8" s="282">
        <v>4393.6900000000005</v>
      </c>
      <c r="D8" s="119">
        <v>14</v>
      </c>
      <c r="E8" s="119" t="s">
        <v>1289</v>
      </c>
      <c r="F8" s="119" t="s">
        <v>1138</v>
      </c>
    </row>
    <row r="9" spans="1:7" x14ac:dyDescent="0.25">
      <c r="A9" s="119" t="s">
        <v>1322</v>
      </c>
      <c r="B9" s="119" t="s">
        <v>959</v>
      </c>
      <c r="C9" s="282">
        <v>1965.49</v>
      </c>
      <c r="D9" s="119">
        <v>14</v>
      </c>
      <c r="E9" s="119" t="s">
        <v>1289</v>
      </c>
      <c r="F9" s="119" t="s">
        <v>1138</v>
      </c>
    </row>
    <row r="10" spans="1:7" x14ac:dyDescent="0.25">
      <c r="A10" s="119" t="s">
        <v>960</v>
      </c>
      <c r="B10" s="119" t="s">
        <v>959</v>
      </c>
      <c r="C10" s="282">
        <v>8724.3810000000012</v>
      </c>
      <c r="D10" s="119">
        <v>14</v>
      </c>
      <c r="E10" s="119" t="s">
        <v>1289</v>
      </c>
      <c r="F10" s="119" t="s">
        <v>1138</v>
      </c>
    </row>
    <row r="11" spans="1:7" x14ac:dyDescent="0.25">
      <c r="A11" s="119" t="s">
        <v>1323</v>
      </c>
      <c r="B11" s="119" t="s">
        <v>959</v>
      </c>
      <c r="C11" s="282">
        <v>12011.123</v>
      </c>
      <c r="D11" s="119">
        <v>14</v>
      </c>
      <c r="E11" s="119" t="s">
        <v>1289</v>
      </c>
      <c r="F11" s="119" t="s">
        <v>1138</v>
      </c>
    </row>
    <row r="12" spans="1:7" x14ac:dyDescent="0.25">
      <c r="A12" s="119" t="s">
        <v>1324</v>
      </c>
      <c r="B12" s="119" t="s">
        <v>959</v>
      </c>
      <c r="C12" s="282">
        <v>9100.3949999999986</v>
      </c>
      <c r="D12" s="119">
        <v>14</v>
      </c>
      <c r="E12" s="119" t="s">
        <v>1289</v>
      </c>
      <c r="F12" s="119" t="s">
        <v>1138</v>
      </c>
    </row>
    <row r="13" spans="1:7" x14ac:dyDescent="0.25">
      <c r="A13" s="119" t="s">
        <v>1325</v>
      </c>
      <c r="B13" s="119" t="s">
        <v>959</v>
      </c>
      <c r="C13" s="282">
        <v>6887.8820000000014</v>
      </c>
      <c r="D13" s="119">
        <v>14</v>
      </c>
      <c r="E13" s="119" t="s">
        <v>1289</v>
      </c>
      <c r="F13" s="119" t="s">
        <v>1138</v>
      </c>
    </row>
    <row r="14" spans="1:7" x14ac:dyDescent="0.25">
      <c r="A14" s="119" t="s">
        <v>961</v>
      </c>
      <c r="B14" s="119" t="s">
        <v>959</v>
      </c>
      <c r="C14" s="282">
        <v>191744.99799999996</v>
      </c>
      <c r="D14" s="119">
        <v>14</v>
      </c>
      <c r="E14" s="119" t="s">
        <v>1289</v>
      </c>
      <c r="F14" s="119" t="s">
        <v>1138</v>
      </c>
    </row>
    <row r="15" spans="1:7" x14ac:dyDescent="0.25">
      <c r="A15" s="119" t="s">
        <v>1326</v>
      </c>
      <c r="B15" s="119" t="s">
        <v>959</v>
      </c>
      <c r="C15" s="282">
        <v>27258.865499999993</v>
      </c>
      <c r="D15" s="119">
        <v>14</v>
      </c>
      <c r="E15" s="119" t="s">
        <v>1289</v>
      </c>
      <c r="F15" s="119" t="s">
        <v>1138</v>
      </c>
    </row>
    <row r="16" spans="1:7" x14ac:dyDescent="0.25">
      <c r="A16" s="119" t="s">
        <v>962</v>
      </c>
      <c r="B16" s="119" t="s">
        <v>959</v>
      </c>
      <c r="C16" s="282">
        <v>6473.6080000000002</v>
      </c>
      <c r="D16" s="119">
        <v>14</v>
      </c>
      <c r="E16" s="119" t="s">
        <v>1289</v>
      </c>
      <c r="F16" s="119" t="s">
        <v>1138</v>
      </c>
    </row>
    <row r="17" spans="1:6" x14ac:dyDescent="0.25">
      <c r="A17" s="119" t="s">
        <v>963</v>
      </c>
      <c r="B17" s="119" t="s">
        <v>959</v>
      </c>
      <c r="C17" s="282">
        <v>33816.383500000004</v>
      </c>
      <c r="D17" s="119">
        <v>14</v>
      </c>
      <c r="E17" s="119" t="s">
        <v>1289</v>
      </c>
      <c r="F17" s="119" t="s">
        <v>1138</v>
      </c>
    </row>
    <row r="18" spans="1:6" x14ac:dyDescent="0.25">
      <c r="A18" s="119" t="s">
        <v>1327</v>
      </c>
      <c r="B18" s="119" t="s">
        <v>959</v>
      </c>
      <c r="C18" s="282">
        <v>29256.894</v>
      </c>
      <c r="D18" s="119">
        <v>14</v>
      </c>
      <c r="E18" s="119" t="s">
        <v>1289</v>
      </c>
      <c r="F18" s="119" t="s">
        <v>1138</v>
      </c>
    </row>
    <row r="19" spans="1:6" x14ac:dyDescent="0.25">
      <c r="A19" s="119" t="s">
        <v>1328</v>
      </c>
      <c r="B19" s="119" t="s">
        <v>959</v>
      </c>
      <c r="C19" s="282">
        <v>72598.600999999995</v>
      </c>
      <c r="D19" s="119">
        <v>14</v>
      </c>
      <c r="E19" s="119" t="s">
        <v>1289</v>
      </c>
      <c r="F19" s="119" t="s">
        <v>1138</v>
      </c>
    </row>
    <row r="20" spans="1:6" x14ac:dyDescent="0.25">
      <c r="A20" s="119" t="s">
        <v>1329</v>
      </c>
      <c r="B20" s="119" t="s">
        <v>959</v>
      </c>
      <c r="C20" s="282">
        <v>3561.349999999999</v>
      </c>
      <c r="D20" s="119">
        <v>14</v>
      </c>
      <c r="E20" s="119" t="s">
        <v>1289</v>
      </c>
      <c r="F20" s="119" t="s">
        <v>1138</v>
      </c>
    </row>
    <row r="21" spans="1:6" x14ac:dyDescent="0.25">
      <c r="A21" s="119" t="s">
        <v>1330</v>
      </c>
      <c r="B21" s="119" t="s">
        <v>959</v>
      </c>
      <c r="C21" s="282">
        <v>349754.973</v>
      </c>
      <c r="D21" s="119">
        <v>14</v>
      </c>
      <c r="E21" s="119" t="s">
        <v>1289</v>
      </c>
      <c r="F21" s="119" t="s">
        <v>1138</v>
      </c>
    </row>
    <row r="22" spans="1:6" x14ac:dyDescent="0.25">
      <c r="A22" s="119" t="s">
        <v>1331</v>
      </c>
      <c r="B22" s="119" t="s">
        <v>959</v>
      </c>
      <c r="C22" s="282">
        <v>8195.1040000000012</v>
      </c>
      <c r="D22" s="119">
        <v>14</v>
      </c>
      <c r="E22" s="119" t="s">
        <v>1289</v>
      </c>
      <c r="F22" s="119" t="s">
        <v>1138</v>
      </c>
    </row>
    <row r="23" spans="1:6" x14ac:dyDescent="0.25">
      <c r="A23" s="119" t="s">
        <v>1332</v>
      </c>
      <c r="B23" s="119" t="s">
        <v>959</v>
      </c>
      <c r="C23" s="282">
        <v>5121.2760000000007</v>
      </c>
      <c r="D23" s="119">
        <v>14</v>
      </c>
      <c r="E23" s="119" t="s">
        <v>1289</v>
      </c>
      <c r="F23" s="119" t="s">
        <v>1138</v>
      </c>
    </row>
    <row r="24" spans="1:6" x14ac:dyDescent="0.25">
      <c r="A24" s="119" t="s">
        <v>1333</v>
      </c>
      <c r="B24" s="119" t="s">
        <v>959</v>
      </c>
      <c r="C24" s="282">
        <v>726.91200000000003</v>
      </c>
      <c r="D24" s="119">
        <v>14</v>
      </c>
      <c r="E24" s="119" t="s">
        <v>1289</v>
      </c>
      <c r="F24" s="119" t="s">
        <v>1138</v>
      </c>
    </row>
    <row r="25" spans="1:6" x14ac:dyDescent="0.25">
      <c r="A25" s="119" t="s">
        <v>1334</v>
      </c>
      <c r="B25" s="119" t="s">
        <v>959</v>
      </c>
      <c r="C25" s="282">
        <v>9663.6880000000001</v>
      </c>
      <c r="D25" s="119">
        <v>14</v>
      </c>
      <c r="E25" s="119" t="s">
        <v>1289</v>
      </c>
      <c r="F25" s="119" t="s">
        <v>1138</v>
      </c>
    </row>
    <row r="26" spans="1:6" x14ac:dyDescent="0.25">
      <c r="A26" s="119" t="s">
        <v>1335</v>
      </c>
      <c r="B26" s="119" t="s">
        <v>959</v>
      </c>
      <c r="C26" s="282">
        <v>8993.6869999999999</v>
      </c>
      <c r="D26" s="119">
        <v>14</v>
      </c>
      <c r="E26" s="119" t="s">
        <v>1289</v>
      </c>
      <c r="F26" s="119" t="s">
        <v>1138</v>
      </c>
    </row>
    <row r="27" spans="1:6" x14ac:dyDescent="0.25">
      <c r="A27" s="119" t="s">
        <v>964</v>
      </c>
      <c r="B27" s="119" t="s">
        <v>959</v>
      </c>
      <c r="C27" s="282">
        <v>5784.1154999999999</v>
      </c>
      <c r="D27" s="119">
        <v>14</v>
      </c>
      <c r="E27" s="119" t="s">
        <v>1289</v>
      </c>
      <c r="F27" s="119" t="s">
        <v>1138</v>
      </c>
    </row>
    <row r="28" spans="1:6" x14ac:dyDescent="0.25">
      <c r="A28" s="119" t="s">
        <v>965</v>
      </c>
      <c r="B28" s="119" t="s">
        <v>959</v>
      </c>
      <c r="C28" s="282">
        <v>11046.111999999999</v>
      </c>
      <c r="D28" s="119">
        <v>14</v>
      </c>
      <c r="E28" s="119" t="s">
        <v>1289</v>
      </c>
      <c r="F28" s="119" t="s">
        <v>1138</v>
      </c>
    </row>
    <row r="29" spans="1:6" x14ac:dyDescent="0.25">
      <c r="A29" s="119" t="s">
        <v>1336</v>
      </c>
      <c r="B29" s="119" t="s">
        <v>959</v>
      </c>
      <c r="C29" s="282">
        <v>50738.367999999995</v>
      </c>
      <c r="D29" s="119">
        <v>14</v>
      </c>
      <c r="E29" s="119" t="s">
        <v>1289</v>
      </c>
      <c r="F29" s="119" t="s">
        <v>1138</v>
      </c>
    </row>
    <row r="30" spans="1:6" x14ac:dyDescent="0.25">
      <c r="A30" s="119" t="s">
        <v>1337</v>
      </c>
      <c r="B30" s="119" t="s">
        <v>959</v>
      </c>
      <c r="C30" s="282">
        <v>9292.5810000000019</v>
      </c>
      <c r="D30" s="119">
        <v>14</v>
      </c>
      <c r="E30" s="119" t="s">
        <v>1289</v>
      </c>
      <c r="F30" s="119" t="s">
        <v>1138</v>
      </c>
    </row>
    <row r="31" spans="1:6" x14ac:dyDescent="0.25">
      <c r="A31" s="119" t="s">
        <v>966</v>
      </c>
      <c r="B31" s="119" t="s">
        <v>959</v>
      </c>
      <c r="C31" s="282">
        <v>2288.4369999999999</v>
      </c>
      <c r="D31" s="119">
        <v>14</v>
      </c>
      <c r="E31" s="119" t="s">
        <v>1289</v>
      </c>
      <c r="F31" s="119" t="s">
        <v>1138</v>
      </c>
    </row>
    <row r="32" spans="1:6" x14ac:dyDescent="0.25">
      <c r="A32" s="119" t="s">
        <v>967</v>
      </c>
      <c r="B32" s="119" t="s">
        <v>959</v>
      </c>
      <c r="C32" s="282">
        <v>7945.418999999999</v>
      </c>
      <c r="D32" s="119">
        <v>14</v>
      </c>
      <c r="E32" s="119" t="s">
        <v>1289</v>
      </c>
      <c r="F32" s="119" t="s">
        <v>1138</v>
      </c>
    </row>
    <row r="33" spans="1:6" x14ac:dyDescent="0.25">
      <c r="A33" s="119" t="s">
        <v>968</v>
      </c>
      <c r="B33" s="119" t="s">
        <v>959</v>
      </c>
      <c r="C33" s="282">
        <v>10139.040499999999</v>
      </c>
      <c r="D33" s="119">
        <v>14</v>
      </c>
      <c r="E33" s="119" t="s">
        <v>1289</v>
      </c>
      <c r="F33" s="119" t="s">
        <v>1138</v>
      </c>
    </row>
    <row r="34" spans="1:6" x14ac:dyDescent="0.25">
      <c r="A34" s="119" t="s">
        <v>1338</v>
      </c>
      <c r="B34" s="119" t="s">
        <v>959</v>
      </c>
      <c r="C34" s="282">
        <v>7128.5910000000022</v>
      </c>
      <c r="D34" s="119">
        <v>14</v>
      </c>
      <c r="E34" s="119" t="s">
        <v>1289</v>
      </c>
      <c r="F34" s="119" t="s">
        <v>1138</v>
      </c>
    </row>
    <row r="35" spans="1:6" x14ac:dyDescent="0.25">
      <c r="A35" s="119" t="s">
        <v>1339</v>
      </c>
      <c r="B35" s="119" t="s">
        <v>959</v>
      </c>
      <c r="C35" s="282">
        <v>2665.41</v>
      </c>
      <c r="D35" s="119">
        <v>14</v>
      </c>
      <c r="E35" s="119" t="s">
        <v>1289</v>
      </c>
      <c r="F35" s="119" t="s">
        <v>1138</v>
      </c>
    </row>
    <row r="36" spans="1:6" x14ac:dyDescent="0.25">
      <c r="A36" s="119" t="s">
        <v>1340</v>
      </c>
      <c r="B36" s="119" t="s">
        <v>959</v>
      </c>
      <c r="C36" s="282">
        <v>4000.2219999999998</v>
      </c>
      <c r="D36" s="119">
        <v>14</v>
      </c>
      <c r="E36" s="119" t="s">
        <v>1289</v>
      </c>
      <c r="F36" s="119" t="s">
        <v>1138</v>
      </c>
    </row>
    <row r="37" spans="1:6" x14ac:dyDescent="0.25">
      <c r="A37" s="119" t="s">
        <v>969</v>
      </c>
      <c r="B37" s="119" t="s">
        <v>959</v>
      </c>
      <c r="C37" s="282">
        <v>10293.373000000001</v>
      </c>
      <c r="D37" s="119">
        <v>14</v>
      </c>
      <c r="E37" s="119" t="s">
        <v>1289</v>
      </c>
      <c r="F37" s="119" t="s">
        <v>1138</v>
      </c>
    </row>
    <row r="38" spans="1:6" x14ac:dyDescent="0.25">
      <c r="A38" s="119" t="s">
        <v>970</v>
      </c>
      <c r="B38" s="119" t="s">
        <v>959</v>
      </c>
      <c r="C38" s="282">
        <v>5377.31</v>
      </c>
      <c r="D38" s="119">
        <v>14</v>
      </c>
      <c r="E38" s="119" t="s">
        <v>1289</v>
      </c>
      <c r="F38" s="119" t="s">
        <v>1138</v>
      </c>
    </row>
    <row r="39" spans="1:6" x14ac:dyDescent="0.25">
      <c r="A39" s="119" t="s">
        <v>971</v>
      </c>
      <c r="B39" s="119" t="s">
        <v>959</v>
      </c>
      <c r="C39" s="282">
        <v>5860.6400000000012</v>
      </c>
      <c r="D39" s="119">
        <v>14</v>
      </c>
      <c r="E39" s="119" t="s">
        <v>1289</v>
      </c>
      <c r="F39" s="119" t="s">
        <v>1138</v>
      </c>
    </row>
    <row r="40" spans="1:6" x14ac:dyDescent="0.25">
      <c r="A40" s="119" t="s">
        <v>1341</v>
      </c>
      <c r="B40" s="119" t="s">
        <v>972</v>
      </c>
      <c r="C40" s="282">
        <v>832</v>
      </c>
      <c r="D40" s="119">
        <v>14</v>
      </c>
      <c r="E40" s="119" t="s">
        <v>1289</v>
      </c>
      <c r="F40" s="119" t="s">
        <v>1138</v>
      </c>
    </row>
    <row r="41" spans="1:6" x14ac:dyDescent="0.25">
      <c r="A41" s="119" t="s">
        <v>973</v>
      </c>
      <c r="B41" s="119" t="s">
        <v>972</v>
      </c>
      <c r="C41" s="282">
        <v>2459.1999999999998</v>
      </c>
      <c r="D41" s="119">
        <v>14</v>
      </c>
      <c r="E41" s="119" t="s">
        <v>1289</v>
      </c>
      <c r="F41" s="119" t="s">
        <v>1138</v>
      </c>
    </row>
    <row r="42" spans="1:6" x14ac:dyDescent="0.25">
      <c r="A42" s="119" t="s">
        <v>1342</v>
      </c>
      <c r="B42" s="119" t="s">
        <v>972</v>
      </c>
      <c r="C42" s="282">
        <v>2144.5610000000001</v>
      </c>
      <c r="D42" s="119">
        <v>14</v>
      </c>
      <c r="E42" s="119" t="s">
        <v>1289</v>
      </c>
      <c r="F42" s="119" t="s">
        <v>1138</v>
      </c>
    </row>
    <row r="43" spans="1:6" x14ac:dyDescent="0.25">
      <c r="A43" s="119" t="s">
        <v>974</v>
      </c>
      <c r="B43" s="119" t="s">
        <v>972</v>
      </c>
      <c r="C43" s="282">
        <v>7681.6</v>
      </c>
      <c r="D43" s="119">
        <v>14</v>
      </c>
      <c r="E43" s="119" t="s">
        <v>1289</v>
      </c>
      <c r="F43" s="119" t="s">
        <v>1138</v>
      </c>
    </row>
    <row r="44" spans="1:6" x14ac:dyDescent="0.25">
      <c r="A44" s="119" t="s">
        <v>1343</v>
      </c>
      <c r="B44" s="119" t="s">
        <v>972</v>
      </c>
      <c r="C44" s="282">
        <v>8567.9709999999995</v>
      </c>
      <c r="D44" s="119">
        <v>14</v>
      </c>
      <c r="E44" s="119" t="s">
        <v>1289</v>
      </c>
      <c r="F44" s="119" t="s">
        <v>1138</v>
      </c>
    </row>
    <row r="45" spans="1:6" x14ac:dyDescent="0.25">
      <c r="A45" s="119" t="s">
        <v>1344</v>
      </c>
      <c r="B45" s="119" t="s">
        <v>972</v>
      </c>
      <c r="C45" s="282">
        <v>85</v>
      </c>
      <c r="D45" s="119">
        <v>14</v>
      </c>
      <c r="E45" s="119" t="s">
        <v>1289</v>
      </c>
      <c r="F45" s="119" t="s">
        <v>1138</v>
      </c>
    </row>
    <row r="46" spans="1:6" x14ac:dyDescent="0.25">
      <c r="A46" s="119" t="s">
        <v>975</v>
      </c>
      <c r="B46" s="119" t="s">
        <v>972</v>
      </c>
      <c r="C46" s="282">
        <v>362.70000000000005</v>
      </c>
      <c r="D46" s="119">
        <v>14</v>
      </c>
      <c r="E46" s="119" t="s">
        <v>1289</v>
      </c>
      <c r="F46" s="119" t="s">
        <v>1138</v>
      </c>
    </row>
    <row r="47" spans="1:6" x14ac:dyDescent="0.25">
      <c r="A47" s="119" t="s">
        <v>1345</v>
      </c>
      <c r="B47" s="119" t="s">
        <v>972</v>
      </c>
      <c r="C47" s="282">
        <v>3476.1060000000002</v>
      </c>
      <c r="D47" s="119">
        <v>14</v>
      </c>
      <c r="E47" s="119" t="s">
        <v>1289</v>
      </c>
      <c r="F47" s="119" t="s">
        <v>1138</v>
      </c>
    </row>
    <row r="48" spans="1:6" x14ac:dyDescent="0.25">
      <c r="A48" s="119" t="s">
        <v>1346</v>
      </c>
      <c r="B48" s="119" t="s">
        <v>972</v>
      </c>
      <c r="C48" s="282">
        <v>1500</v>
      </c>
      <c r="D48" s="119">
        <v>14</v>
      </c>
      <c r="E48" s="119" t="s">
        <v>1289</v>
      </c>
      <c r="F48" s="119" t="s">
        <v>1138</v>
      </c>
    </row>
    <row r="49" spans="1:6" x14ac:dyDescent="0.25">
      <c r="A49" s="119" t="s">
        <v>1347</v>
      </c>
      <c r="B49" s="119" t="s">
        <v>972</v>
      </c>
      <c r="C49" s="282">
        <v>8591.369999999999</v>
      </c>
      <c r="D49" s="119">
        <v>14</v>
      </c>
      <c r="E49" s="119" t="s">
        <v>1289</v>
      </c>
      <c r="F49" s="119" t="s">
        <v>1138</v>
      </c>
    </row>
    <row r="50" spans="1:6" x14ac:dyDescent="0.25">
      <c r="A50" s="119" t="s">
        <v>1348</v>
      </c>
      <c r="B50" s="119" t="s">
        <v>972</v>
      </c>
      <c r="C50" s="282">
        <v>189.2</v>
      </c>
      <c r="D50" s="119">
        <v>14</v>
      </c>
      <c r="E50" s="119" t="s">
        <v>1289</v>
      </c>
      <c r="F50" s="119" t="s">
        <v>1138</v>
      </c>
    </row>
    <row r="51" spans="1:6" x14ac:dyDescent="0.25">
      <c r="A51" s="119" t="s">
        <v>1349</v>
      </c>
      <c r="B51" s="119" t="s">
        <v>972</v>
      </c>
      <c r="C51" s="282">
        <v>2171.5540000000001</v>
      </c>
      <c r="D51" s="119">
        <v>14</v>
      </c>
      <c r="E51" s="119" t="s">
        <v>1289</v>
      </c>
      <c r="F51" s="119" t="s">
        <v>1138</v>
      </c>
    </row>
    <row r="52" spans="1:6" x14ac:dyDescent="0.25">
      <c r="A52" s="119" t="s">
        <v>1350</v>
      </c>
      <c r="B52" s="119" t="s">
        <v>972</v>
      </c>
      <c r="C52" s="282">
        <v>364.65</v>
      </c>
      <c r="D52" s="119">
        <v>14</v>
      </c>
      <c r="E52" s="119" t="s">
        <v>1289</v>
      </c>
      <c r="F52" s="119" t="s">
        <v>1138</v>
      </c>
    </row>
    <row r="53" spans="1:6" x14ac:dyDescent="0.25">
      <c r="A53" s="119" t="s">
        <v>1351</v>
      </c>
      <c r="B53" s="119" t="s">
        <v>972</v>
      </c>
      <c r="C53" s="282">
        <v>908.6</v>
      </c>
      <c r="D53" s="119">
        <v>14</v>
      </c>
      <c r="E53" s="119" t="s">
        <v>1289</v>
      </c>
      <c r="F53" s="119" t="s">
        <v>1138</v>
      </c>
    </row>
    <row r="54" spans="1:6" x14ac:dyDescent="0.25">
      <c r="A54" s="119" t="s">
        <v>1352</v>
      </c>
      <c r="B54" s="119" t="s">
        <v>972</v>
      </c>
      <c r="C54" s="282">
        <v>6348.8600000000015</v>
      </c>
      <c r="D54" s="119">
        <v>14</v>
      </c>
      <c r="E54" s="119" t="s">
        <v>1289</v>
      </c>
      <c r="F54" s="119" t="s">
        <v>1138</v>
      </c>
    </row>
    <row r="55" spans="1:6" x14ac:dyDescent="0.25">
      <c r="A55" s="119" t="s">
        <v>1353</v>
      </c>
      <c r="B55" s="119" t="s">
        <v>972</v>
      </c>
      <c r="C55" s="282">
        <v>2170.9</v>
      </c>
      <c r="D55" s="119">
        <v>14</v>
      </c>
      <c r="E55" s="119" t="s">
        <v>1289</v>
      </c>
      <c r="F55" s="119" t="s">
        <v>1138</v>
      </c>
    </row>
    <row r="56" spans="1:6" x14ac:dyDescent="0.25">
      <c r="A56" s="119" t="s">
        <v>976</v>
      </c>
      <c r="B56" s="119" t="s">
        <v>972</v>
      </c>
      <c r="C56" s="282">
        <v>170</v>
      </c>
      <c r="D56" s="119">
        <v>14</v>
      </c>
      <c r="E56" s="119" t="s">
        <v>1289</v>
      </c>
      <c r="F56" s="119" t="s">
        <v>1138</v>
      </c>
    </row>
    <row r="57" spans="1:6" x14ac:dyDescent="0.25">
      <c r="A57" s="119" t="s">
        <v>1354</v>
      </c>
      <c r="B57" s="119" t="s">
        <v>56</v>
      </c>
      <c r="C57" s="282">
        <v>240.35</v>
      </c>
      <c r="D57" s="119">
        <v>14</v>
      </c>
      <c r="E57" s="119" t="s">
        <v>1289</v>
      </c>
      <c r="F57" s="119" t="s">
        <v>1138</v>
      </c>
    </row>
    <row r="58" spans="1:6" x14ac:dyDescent="0.25">
      <c r="A58" s="119" t="s">
        <v>1355</v>
      </c>
      <c r="B58" s="119" t="s">
        <v>56</v>
      </c>
      <c r="C58" s="282">
        <v>458.53499999999997</v>
      </c>
      <c r="D58" s="119">
        <v>14</v>
      </c>
      <c r="E58" s="119" t="s">
        <v>1289</v>
      </c>
      <c r="F58" s="119" t="s">
        <v>1138</v>
      </c>
    </row>
    <row r="59" spans="1:6" x14ac:dyDescent="0.25">
      <c r="A59" s="119" t="s">
        <v>977</v>
      </c>
      <c r="B59" s="119" t="s">
        <v>56</v>
      </c>
      <c r="C59" s="282">
        <v>803.05</v>
      </c>
      <c r="D59" s="119">
        <v>14</v>
      </c>
      <c r="E59" s="119" t="s">
        <v>1289</v>
      </c>
      <c r="F59" s="119" t="s">
        <v>1138</v>
      </c>
    </row>
    <row r="60" spans="1:6" x14ac:dyDescent="0.25">
      <c r="A60" s="119" t="s">
        <v>1356</v>
      </c>
      <c r="B60" s="119" t="s">
        <v>56</v>
      </c>
      <c r="C60" s="282">
        <v>2114.1120000000001</v>
      </c>
      <c r="D60" s="119">
        <v>14</v>
      </c>
      <c r="E60" s="119" t="s">
        <v>1289</v>
      </c>
      <c r="F60" s="119" t="s">
        <v>1138</v>
      </c>
    </row>
    <row r="61" spans="1:6" x14ac:dyDescent="0.25">
      <c r="A61" s="119" t="s">
        <v>1357</v>
      </c>
      <c r="B61" s="119" t="s">
        <v>56</v>
      </c>
      <c r="C61" s="282">
        <v>2634.038</v>
      </c>
      <c r="D61" s="119">
        <v>14</v>
      </c>
      <c r="E61" s="119" t="s">
        <v>1289</v>
      </c>
      <c r="F61" s="119" t="s">
        <v>1138</v>
      </c>
    </row>
    <row r="62" spans="1:6" x14ac:dyDescent="0.25">
      <c r="A62" s="119" t="s">
        <v>978</v>
      </c>
      <c r="B62" s="119" t="s">
        <v>56</v>
      </c>
      <c r="C62" s="282">
        <v>133.76</v>
      </c>
      <c r="D62" s="119">
        <v>14</v>
      </c>
      <c r="E62" s="119" t="s">
        <v>1289</v>
      </c>
      <c r="F62" s="119" t="s">
        <v>1138</v>
      </c>
    </row>
    <row r="63" spans="1:6" x14ac:dyDescent="0.25">
      <c r="A63" s="119" t="s">
        <v>1358</v>
      </c>
      <c r="B63" s="119" t="s">
        <v>56</v>
      </c>
      <c r="C63" s="282">
        <v>4201.1749999999993</v>
      </c>
      <c r="D63" s="119">
        <v>14</v>
      </c>
      <c r="E63" s="119" t="s">
        <v>1289</v>
      </c>
      <c r="F63" s="119" t="s">
        <v>1138</v>
      </c>
    </row>
    <row r="64" spans="1:6" x14ac:dyDescent="0.25">
      <c r="A64" s="119" t="s">
        <v>1359</v>
      </c>
      <c r="B64" s="119" t="s">
        <v>56</v>
      </c>
      <c r="C64" s="282">
        <v>493.697</v>
      </c>
      <c r="D64" s="119">
        <v>14</v>
      </c>
      <c r="E64" s="119" t="s">
        <v>1289</v>
      </c>
      <c r="F64" s="119" t="s">
        <v>1138</v>
      </c>
    </row>
    <row r="65" spans="1:6" x14ac:dyDescent="0.25">
      <c r="A65" s="119" t="s">
        <v>1360</v>
      </c>
      <c r="B65" s="119" t="s">
        <v>56</v>
      </c>
      <c r="C65" s="282">
        <v>486348.3519999999</v>
      </c>
      <c r="D65" s="119">
        <v>14</v>
      </c>
      <c r="E65" s="119" t="s">
        <v>1289</v>
      </c>
      <c r="F65" s="119" t="s">
        <v>1138</v>
      </c>
    </row>
    <row r="66" spans="1:6" x14ac:dyDescent="0.25">
      <c r="A66" s="119" t="s">
        <v>1361</v>
      </c>
      <c r="B66" s="119" t="s">
        <v>56</v>
      </c>
      <c r="C66" s="282">
        <v>209</v>
      </c>
      <c r="D66" s="119">
        <v>14</v>
      </c>
      <c r="E66" s="119" t="s">
        <v>1289</v>
      </c>
      <c r="F66" s="119" t="s">
        <v>1138</v>
      </c>
    </row>
    <row r="67" spans="1:6" x14ac:dyDescent="0.25">
      <c r="A67" s="119" t="s">
        <v>1362</v>
      </c>
      <c r="B67" s="119" t="s">
        <v>56</v>
      </c>
      <c r="C67" s="282">
        <v>753.90800000000002</v>
      </c>
      <c r="D67" s="119">
        <v>14</v>
      </c>
      <c r="E67" s="119" t="s">
        <v>1289</v>
      </c>
      <c r="F67" s="119" t="s">
        <v>1138</v>
      </c>
    </row>
    <row r="68" spans="1:6" x14ac:dyDescent="0.25">
      <c r="A68" s="119" t="s">
        <v>1363</v>
      </c>
      <c r="B68" s="119" t="s">
        <v>1632</v>
      </c>
      <c r="C68" s="282">
        <v>428420.74</v>
      </c>
      <c r="D68" s="119">
        <v>14</v>
      </c>
      <c r="E68" s="119" t="s">
        <v>1289</v>
      </c>
      <c r="F68" s="119" t="s">
        <v>1138</v>
      </c>
    </row>
    <row r="69" spans="1:6" x14ac:dyDescent="0.25">
      <c r="A69" s="119" t="s">
        <v>979</v>
      </c>
      <c r="B69" s="119" t="s">
        <v>59</v>
      </c>
      <c r="C69" s="282">
        <v>66184.2</v>
      </c>
      <c r="D69" s="119">
        <v>14</v>
      </c>
      <c r="E69" s="119" t="s">
        <v>1289</v>
      </c>
      <c r="F69" s="119" t="s">
        <v>1138</v>
      </c>
    </row>
    <row r="70" spans="1:6" x14ac:dyDescent="0.25">
      <c r="A70" s="119" t="s">
        <v>1364</v>
      </c>
      <c r="B70" s="119" t="s">
        <v>59</v>
      </c>
      <c r="C70" s="282">
        <v>3850</v>
      </c>
      <c r="D70" s="119">
        <v>14</v>
      </c>
      <c r="E70" s="119" t="s">
        <v>1289</v>
      </c>
      <c r="F70" s="119" t="s">
        <v>1138</v>
      </c>
    </row>
    <row r="71" spans="1:6" x14ac:dyDescent="0.25">
      <c r="A71" s="119" t="s">
        <v>1365</v>
      </c>
      <c r="B71" s="119" t="s">
        <v>59</v>
      </c>
      <c r="C71" s="282">
        <v>14435.000000000002</v>
      </c>
      <c r="D71" s="119">
        <v>14</v>
      </c>
      <c r="E71" s="119" t="s">
        <v>1289</v>
      </c>
      <c r="F71" s="119" t="s">
        <v>1138</v>
      </c>
    </row>
    <row r="72" spans="1:6" x14ac:dyDescent="0.25">
      <c r="A72" s="119" t="s">
        <v>1366</v>
      </c>
      <c r="B72" s="119" t="s">
        <v>59</v>
      </c>
      <c r="C72" s="282">
        <v>3127.2</v>
      </c>
      <c r="D72" s="119">
        <v>14</v>
      </c>
      <c r="E72" s="119" t="s">
        <v>1289</v>
      </c>
      <c r="F72" s="119" t="s">
        <v>1138</v>
      </c>
    </row>
    <row r="73" spans="1:6" x14ac:dyDescent="0.25">
      <c r="A73" s="119" t="s">
        <v>980</v>
      </c>
      <c r="B73" s="119" t="s">
        <v>59</v>
      </c>
      <c r="C73" s="282">
        <v>6577.7960000000003</v>
      </c>
      <c r="D73" s="119">
        <v>14</v>
      </c>
      <c r="E73" s="119" t="s">
        <v>1289</v>
      </c>
      <c r="F73" s="119" t="s">
        <v>1138</v>
      </c>
    </row>
    <row r="74" spans="1:6" x14ac:dyDescent="0.25">
      <c r="A74" s="119" t="s">
        <v>1367</v>
      </c>
      <c r="B74" s="119" t="s">
        <v>59</v>
      </c>
      <c r="C74" s="282">
        <v>515315.5</v>
      </c>
      <c r="D74" s="119">
        <v>14</v>
      </c>
      <c r="E74" s="119" t="s">
        <v>1289</v>
      </c>
      <c r="F74" s="119" t="s">
        <v>1138</v>
      </c>
    </row>
    <row r="75" spans="1:6" x14ac:dyDescent="0.25">
      <c r="A75" s="119" t="s">
        <v>1368</v>
      </c>
      <c r="B75" s="119" t="s">
        <v>59</v>
      </c>
      <c r="C75" s="282">
        <v>8008</v>
      </c>
      <c r="D75" s="119">
        <v>14</v>
      </c>
      <c r="E75" s="119" t="s">
        <v>1289</v>
      </c>
      <c r="F75" s="119" t="s">
        <v>1138</v>
      </c>
    </row>
    <row r="76" spans="1:6" x14ac:dyDescent="0.25">
      <c r="A76" s="119" t="s">
        <v>981</v>
      </c>
      <c r="B76" s="119" t="s">
        <v>59</v>
      </c>
      <c r="C76" s="282">
        <v>16962.5</v>
      </c>
      <c r="D76" s="119">
        <v>14</v>
      </c>
      <c r="E76" s="119" t="s">
        <v>1289</v>
      </c>
      <c r="F76" s="119" t="s">
        <v>1138</v>
      </c>
    </row>
    <row r="77" spans="1:6" x14ac:dyDescent="0.25">
      <c r="A77" s="119" t="s">
        <v>1369</v>
      </c>
      <c r="B77" s="119" t="s">
        <v>59</v>
      </c>
      <c r="C77" s="282">
        <v>16222.4</v>
      </c>
      <c r="D77" s="119">
        <v>14</v>
      </c>
      <c r="E77" s="119" t="s">
        <v>1289</v>
      </c>
      <c r="F77" s="119" t="s">
        <v>1138</v>
      </c>
    </row>
    <row r="78" spans="1:6" x14ac:dyDescent="0.25">
      <c r="A78" s="119" t="s">
        <v>1370</v>
      </c>
      <c r="B78" s="119" t="s">
        <v>59</v>
      </c>
      <c r="C78" s="282">
        <v>35633</v>
      </c>
      <c r="D78" s="119">
        <v>14</v>
      </c>
      <c r="E78" s="119" t="s">
        <v>1289</v>
      </c>
      <c r="F78" s="119" t="s">
        <v>1138</v>
      </c>
    </row>
    <row r="79" spans="1:6" x14ac:dyDescent="0.25">
      <c r="A79" s="119" t="s">
        <v>1371</v>
      </c>
      <c r="B79" s="119" t="s">
        <v>59</v>
      </c>
      <c r="C79" s="282">
        <v>13561.8</v>
      </c>
      <c r="D79" s="119">
        <v>14</v>
      </c>
      <c r="E79" s="119" t="s">
        <v>1289</v>
      </c>
      <c r="F79" s="119" t="s">
        <v>1138</v>
      </c>
    </row>
    <row r="80" spans="1:6" x14ac:dyDescent="0.25">
      <c r="A80" s="119" t="s">
        <v>1372</v>
      </c>
      <c r="B80" s="119" t="s">
        <v>59</v>
      </c>
      <c r="C80" s="282">
        <v>594</v>
      </c>
      <c r="D80" s="119">
        <v>14</v>
      </c>
      <c r="E80" s="119" t="s">
        <v>1289</v>
      </c>
      <c r="F80" s="119" t="s">
        <v>1138</v>
      </c>
    </row>
    <row r="81" spans="1:6" x14ac:dyDescent="0.25">
      <c r="A81" s="119" t="s">
        <v>1373</v>
      </c>
      <c r="B81" s="119" t="s">
        <v>59</v>
      </c>
      <c r="C81" s="282">
        <v>16873.599999999991</v>
      </c>
      <c r="D81" s="119">
        <v>14</v>
      </c>
      <c r="E81" s="119" t="s">
        <v>1289</v>
      </c>
      <c r="F81" s="119" t="s">
        <v>1138</v>
      </c>
    </row>
    <row r="82" spans="1:6" x14ac:dyDescent="0.25">
      <c r="A82" s="119" t="s">
        <v>1374</v>
      </c>
      <c r="B82" s="119" t="s">
        <v>59</v>
      </c>
      <c r="C82" s="282">
        <v>286.00000000000006</v>
      </c>
      <c r="D82" s="119">
        <v>14</v>
      </c>
      <c r="E82" s="119" t="s">
        <v>1289</v>
      </c>
      <c r="F82" s="119" t="s">
        <v>1138</v>
      </c>
    </row>
    <row r="83" spans="1:6" x14ac:dyDescent="0.25">
      <c r="A83" s="119" t="s">
        <v>982</v>
      </c>
      <c r="B83" s="119" t="s">
        <v>59</v>
      </c>
      <c r="C83" s="282">
        <v>4134</v>
      </c>
      <c r="D83" s="119">
        <v>14</v>
      </c>
      <c r="E83" s="119" t="s">
        <v>1289</v>
      </c>
      <c r="F83" s="119" t="s">
        <v>1138</v>
      </c>
    </row>
    <row r="84" spans="1:6" x14ac:dyDescent="0.25">
      <c r="A84" s="119" t="s">
        <v>1375</v>
      </c>
      <c r="B84" s="119" t="s">
        <v>59</v>
      </c>
      <c r="C84" s="282">
        <v>11792.000000000002</v>
      </c>
      <c r="D84" s="119">
        <v>14</v>
      </c>
      <c r="E84" s="119" t="s">
        <v>1289</v>
      </c>
      <c r="F84" s="119" t="s">
        <v>1138</v>
      </c>
    </row>
    <row r="85" spans="1:6" x14ac:dyDescent="0.25">
      <c r="A85" s="119" t="s">
        <v>983</v>
      </c>
      <c r="B85" s="119" t="s">
        <v>59</v>
      </c>
      <c r="C85" s="282">
        <v>22198</v>
      </c>
      <c r="D85" s="119">
        <v>14</v>
      </c>
      <c r="E85" s="119" t="s">
        <v>1289</v>
      </c>
      <c r="F85" s="119" t="s">
        <v>1138</v>
      </c>
    </row>
    <row r="86" spans="1:6" x14ac:dyDescent="0.25">
      <c r="A86" s="119" t="s">
        <v>1376</v>
      </c>
      <c r="B86" s="119" t="s">
        <v>59</v>
      </c>
      <c r="C86" s="282">
        <v>1646.8999999999999</v>
      </c>
      <c r="D86" s="119">
        <v>14</v>
      </c>
      <c r="E86" s="119" t="s">
        <v>1289</v>
      </c>
      <c r="F86" s="119" t="s">
        <v>1138</v>
      </c>
    </row>
    <row r="87" spans="1:6" x14ac:dyDescent="0.25">
      <c r="A87" s="119" t="s">
        <v>1377</v>
      </c>
      <c r="B87" s="119" t="s">
        <v>59</v>
      </c>
      <c r="C87" s="282">
        <v>404.79999999999995</v>
      </c>
      <c r="D87" s="119">
        <v>14</v>
      </c>
      <c r="E87" s="119" t="s">
        <v>1289</v>
      </c>
      <c r="F87" s="119" t="s">
        <v>1138</v>
      </c>
    </row>
    <row r="88" spans="1:6" x14ac:dyDescent="0.25">
      <c r="A88" s="119" t="s">
        <v>1378</v>
      </c>
      <c r="B88" s="119" t="s">
        <v>59</v>
      </c>
      <c r="C88" s="282">
        <v>114.4</v>
      </c>
      <c r="D88" s="119">
        <v>14</v>
      </c>
      <c r="E88" s="119" t="s">
        <v>1289</v>
      </c>
      <c r="F88" s="119" t="s">
        <v>1138</v>
      </c>
    </row>
    <row r="89" spans="1:6" x14ac:dyDescent="0.25">
      <c r="A89" s="119" t="s">
        <v>984</v>
      </c>
      <c r="B89" s="119" t="s">
        <v>59</v>
      </c>
      <c r="C89" s="282">
        <v>5349.5</v>
      </c>
      <c r="D89" s="119">
        <v>14</v>
      </c>
      <c r="E89" s="119" t="s">
        <v>1289</v>
      </c>
      <c r="F89" s="119" t="s">
        <v>1138</v>
      </c>
    </row>
    <row r="90" spans="1:6" x14ac:dyDescent="0.25">
      <c r="A90" s="119" t="s">
        <v>985</v>
      </c>
      <c r="B90" s="119" t="s">
        <v>59</v>
      </c>
      <c r="C90" s="282">
        <v>4136</v>
      </c>
      <c r="D90" s="119">
        <v>14</v>
      </c>
      <c r="E90" s="119" t="s">
        <v>1289</v>
      </c>
      <c r="F90" s="119" t="s">
        <v>1138</v>
      </c>
    </row>
    <row r="91" spans="1:6" x14ac:dyDescent="0.25">
      <c r="A91" s="119" t="s">
        <v>986</v>
      </c>
      <c r="B91" s="119" t="s">
        <v>59</v>
      </c>
      <c r="C91" s="282">
        <v>2574</v>
      </c>
      <c r="D91" s="119">
        <v>14</v>
      </c>
      <c r="E91" s="119" t="s">
        <v>1289</v>
      </c>
      <c r="F91" s="119" t="s">
        <v>1138</v>
      </c>
    </row>
    <row r="92" spans="1:6" x14ac:dyDescent="0.25">
      <c r="A92" s="119" t="s">
        <v>1379</v>
      </c>
      <c r="B92" s="119" t="s">
        <v>60</v>
      </c>
      <c r="C92" s="282">
        <v>15332.797999999997</v>
      </c>
      <c r="D92" s="119">
        <v>14</v>
      </c>
      <c r="E92" s="119" t="s">
        <v>1289</v>
      </c>
      <c r="F92" s="119" t="s">
        <v>1138</v>
      </c>
    </row>
    <row r="93" spans="1:6" x14ac:dyDescent="0.25">
      <c r="A93" s="119" t="s">
        <v>1380</v>
      </c>
      <c r="B93" s="119" t="s">
        <v>60</v>
      </c>
      <c r="C93" s="282">
        <v>4403.7649999999994</v>
      </c>
      <c r="D93" s="119">
        <v>14</v>
      </c>
      <c r="E93" s="119" t="s">
        <v>1289</v>
      </c>
      <c r="F93" s="119" t="s">
        <v>1138</v>
      </c>
    </row>
    <row r="94" spans="1:6" x14ac:dyDescent="0.25">
      <c r="A94" s="119" t="s">
        <v>1381</v>
      </c>
      <c r="B94" s="119" t="s">
        <v>60</v>
      </c>
      <c r="C94" s="282">
        <v>171696.53200000001</v>
      </c>
      <c r="D94" s="119">
        <v>14</v>
      </c>
      <c r="E94" s="119" t="s">
        <v>1289</v>
      </c>
      <c r="F94" s="119" t="s">
        <v>1138</v>
      </c>
    </row>
    <row r="95" spans="1:6" x14ac:dyDescent="0.25">
      <c r="A95" s="119" t="s">
        <v>1382</v>
      </c>
      <c r="B95" s="119" t="s">
        <v>60</v>
      </c>
      <c r="C95" s="282">
        <v>684.04</v>
      </c>
      <c r="D95" s="119">
        <v>14</v>
      </c>
      <c r="E95" s="119" t="s">
        <v>1289</v>
      </c>
      <c r="F95" s="119" t="s">
        <v>1138</v>
      </c>
    </row>
    <row r="96" spans="1:6" x14ac:dyDescent="0.25">
      <c r="A96" s="119" t="s">
        <v>987</v>
      </c>
      <c r="B96" s="119" t="s">
        <v>60</v>
      </c>
      <c r="C96" s="282">
        <v>9304.2870000000003</v>
      </c>
      <c r="D96" s="119">
        <v>14</v>
      </c>
      <c r="E96" s="119" t="s">
        <v>1289</v>
      </c>
      <c r="F96" s="119" t="s">
        <v>1138</v>
      </c>
    </row>
    <row r="97" spans="1:6" x14ac:dyDescent="0.25">
      <c r="A97" s="119" t="s">
        <v>988</v>
      </c>
      <c r="B97" s="119" t="s">
        <v>60</v>
      </c>
      <c r="C97" s="282">
        <v>12118.823</v>
      </c>
      <c r="D97" s="119">
        <v>14</v>
      </c>
      <c r="E97" s="119" t="s">
        <v>1289</v>
      </c>
      <c r="F97" s="119" t="s">
        <v>1138</v>
      </c>
    </row>
    <row r="98" spans="1:6" x14ac:dyDescent="0.25">
      <c r="A98" s="119" t="s">
        <v>1383</v>
      </c>
      <c r="B98" s="119" t="s">
        <v>60</v>
      </c>
      <c r="C98" s="282">
        <v>3122.366</v>
      </c>
      <c r="D98" s="119">
        <v>14</v>
      </c>
      <c r="E98" s="119" t="s">
        <v>1289</v>
      </c>
      <c r="F98" s="119" t="s">
        <v>1138</v>
      </c>
    </row>
    <row r="99" spans="1:6" x14ac:dyDescent="0.25">
      <c r="A99" s="119" t="s">
        <v>1384</v>
      </c>
      <c r="B99" s="119" t="s">
        <v>60</v>
      </c>
      <c r="C99" s="282">
        <v>4224.33</v>
      </c>
      <c r="D99" s="119">
        <v>14</v>
      </c>
      <c r="E99" s="119" t="s">
        <v>1289</v>
      </c>
      <c r="F99" s="119" t="s">
        <v>1138</v>
      </c>
    </row>
    <row r="100" spans="1:6" x14ac:dyDescent="0.25">
      <c r="A100" s="119" t="s">
        <v>1385</v>
      </c>
      <c r="B100" s="119" t="s">
        <v>60</v>
      </c>
      <c r="C100" s="282">
        <v>7929.6030000000001</v>
      </c>
      <c r="D100" s="119">
        <v>14</v>
      </c>
      <c r="E100" s="119" t="s">
        <v>1289</v>
      </c>
      <c r="F100" s="119" t="s">
        <v>1138</v>
      </c>
    </row>
    <row r="101" spans="1:6" x14ac:dyDescent="0.25">
      <c r="A101" s="119" t="s">
        <v>989</v>
      </c>
      <c r="B101" s="119" t="s">
        <v>60</v>
      </c>
      <c r="C101" s="282">
        <v>8163.27</v>
      </c>
      <c r="D101" s="119">
        <v>14</v>
      </c>
      <c r="E101" s="119" t="s">
        <v>1289</v>
      </c>
      <c r="F101" s="119" t="s">
        <v>1138</v>
      </c>
    </row>
    <row r="102" spans="1:6" x14ac:dyDescent="0.25">
      <c r="A102" s="119" t="s">
        <v>990</v>
      </c>
      <c r="B102" s="119" t="s">
        <v>60</v>
      </c>
      <c r="C102" s="282">
        <v>4899.9949999999999</v>
      </c>
      <c r="D102" s="119">
        <v>14</v>
      </c>
      <c r="E102" s="119" t="s">
        <v>1289</v>
      </c>
      <c r="F102" s="119" t="s">
        <v>1138</v>
      </c>
    </row>
    <row r="103" spans="1:6" x14ac:dyDescent="0.25">
      <c r="A103" s="119" t="s">
        <v>991</v>
      </c>
      <c r="B103" s="119" t="s">
        <v>61</v>
      </c>
      <c r="C103" s="282">
        <v>19000</v>
      </c>
      <c r="D103" s="119">
        <v>14</v>
      </c>
      <c r="E103" s="119" t="s">
        <v>1289</v>
      </c>
      <c r="F103" s="119" t="s">
        <v>1138</v>
      </c>
    </row>
    <row r="104" spans="1:6" x14ac:dyDescent="0.25">
      <c r="A104" s="119" t="s">
        <v>1386</v>
      </c>
      <c r="B104" s="119" t="s">
        <v>61</v>
      </c>
      <c r="C104" s="282">
        <v>8200</v>
      </c>
      <c r="D104" s="119">
        <v>14</v>
      </c>
      <c r="E104" s="119" t="s">
        <v>1289</v>
      </c>
      <c r="F104" s="119" t="s">
        <v>1138</v>
      </c>
    </row>
    <row r="105" spans="1:6" x14ac:dyDescent="0.25">
      <c r="A105" s="119" t="s">
        <v>1387</v>
      </c>
      <c r="B105" s="119" t="s">
        <v>61</v>
      </c>
      <c r="C105" s="282">
        <v>11561</v>
      </c>
      <c r="D105" s="119">
        <v>14</v>
      </c>
      <c r="E105" s="119" t="s">
        <v>1289</v>
      </c>
      <c r="F105" s="119" t="s">
        <v>1138</v>
      </c>
    </row>
    <row r="106" spans="1:6" x14ac:dyDescent="0.25">
      <c r="A106" s="119" t="s">
        <v>1388</v>
      </c>
      <c r="B106" s="119" t="s">
        <v>992</v>
      </c>
      <c r="C106" s="282">
        <v>85800</v>
      </c>
      <c r="D106" s="119">
        <v>14</v>
      </c>
      <c r="E106" s="119" t="s">
        <v>1289</v>
      </c>
      <c r="F106" s="119" t="s">
        <v>1138</v>
      </c>
    </row>
    <row r="107" spans="1:6" x14ac:dyDescent="0.25">
      <c r="A107" s="119" t="s">
        <v>1389</v>
      </c>
      <c r="B107" s="119" t="s">
        <v>992</v>
      </c>
      <c r="C107" s="282">
        <v>97000</v>
      </c>
      <c r="D107" s="119">
        <v>14</v>
      </c>
      <c r="E107" s="119" t="s">
        <v>1289</v>
      </c>
      <c r="F107" s="119" t="s">
        <v>1138</v>
      </c>
    </row>
    <row r="108" spans="1:6" x14ac:dyDescent="0.25">
      <c r="A108" s="119" t="s">
        <v>1390</v>
      </c>
      <c r="B108" s="119" t="s">
        <v>992</v>
      </c>
      <c r="C108" s="282">
        <v>91800</v>
      </c>
      <c r="D108" s="119">
        <v>14</v>
      </c>
      <c r="E108" s="119" t="s">
        <v>1289</v>
      </c>
      <c r="F108" s="119" t="s">
        <v>1138</v>
      </c>
    </row>
    <row r="109" spans="1:6" x14ac:dyDescent="0.25">
      <c r="A109" s="119" t="s">
        <v>1391</v>
      </c>
      <c r="B109" s="119" t="s">
        <v>992</v>
      </c>
      <c r="C109" s="282">
        <v>15000.060000000001</v>
      </c>
      <c r="D109" s="119">
        <v>14</v>
      </c>
      <c r="E109" s="119" t="s">
        <v>1289</v>
      </c>
      <c r="F109" s="119" t="s">
        <v>1138</v>
      </c>
    </row>
    <row r="110" spans="1:6" x14ac:dyDescent="0.25">
      <c r="A110" s="119" t="s">
        <v>993</v>
      </c>
      <c r="B110" s="119" t="s">
        <v>994</v>
      </c>
      <c r="C110" s="282">
        <v>78639</v>
      </c>
      <c r="D110" s="119">
        <v>14</v>
      </c>
      <c r="E110" s="119" t="s">
        <v>1289</v>
      </c>
      <c r="F110" s="119" t="s">
        <v>1138</v>
      </c>
    </row>
    <row r="111" spans="1:6" x14ac:dyDescent="0.25">
      <c r="A111" s="119" t="s">
        <v>995</v>
      </c>
      <c r="B111" s="119" t="s">
        <v>994</v>
      </c>
      <c r="C111" s="282">
        <v>16329.999999999998</v>
      </c>
      <c r="D111" s="119">
        <v>14</v>
      </c>
      <c r="E111" s="119" t="s">
        <v>1289</v>
      </c>
      <c r="F111" s="119" t="s">
        <v>1138</v>
      </c>
    </row>
    <row r="112" spans="1:6" x14ac:dyDescent="0.25">
      <c r="A112" s="119" t="s">
        <v>1392</v>
      </c>
      <c r="B112" s="119" t="s">
        <v>994</v>
      </c>
      <c r="C112" s="282">
        <v>26910</v>
      </c>
      <c r="D112" s="119">
        <v>14</v>
      </c>
      <c r="E112" s="119" t="s">
        <v>1289</v>
      </c>
      <c r="F112" s="119" t="s">
        <v>1138</v>
      </c>
    </row>
    <row r="113" spans="1:6" x14ac:dyDescent="0.25">
      <c r="A113" s="119" t="s">
        <v>996</v>
      </c>
      <c r="B113" s="119" t="s">
        <v>994</v>
      </c>
      <c r="C113" s="282">
        <v>1989803.2000000002</v>
      </c>
      <c r="D113" s="119">
        <v>14</v>
      </c>
      <c r="E113" s="119" t="s">
        <v>1289</v>
      </c>
      <c r="F113" s="119" t="s">
        <v>1138</v>
      </c>
    </row>
    <row r="114" spans="1:6" x14ac:dyDescent="0.25">
      <c r="A114" s="119" t="s">
        <v>997</v>
      </c>
      <c r="B114" s="119" t="s">
        <v>994</v>
      </c>
      <c r="C114" s="282">
        <v>1714808.7</v>
      </c>
      <c r="D114" s="119">
        <v>14</v>
      </c>
      <c r="E114" s="119" t="s">
        <v>1289</v>
      </c>
      <c r="F114" s="119" t="s">
        <v>1138</v>
      </c>
    </row>
    <row r="115" spans="1:6" x14ac:dyDescent="0.25">
      <c r="A115" s="119" t="s">
        <v>998</v>
      </c>
      <c r="B115" s="119" t="s">
        <v>999</v>
      </c>
      <c r="C115" s="282">
        <v>45516.899999999994</v>
      </c>
      <c r="D115" s="119">
        <v>14</v>
      </c>
      <c r="E115" s="119" t="s">
        <v>1289</v>
      </c>
      <c r="F115" s="119" t="s">
        <v>1138</v>
      </c>
    </row>
    <row r="116" spans="1:6" x14ac:dyDescent="0.25">
      <c r="A116" s="119" t="s">
        <v>1000</v>
      </c>
      <c r="B116" s="119" t="s">
        <v>999</v>
      </c>
      <c r="C116" s="282">
        <v>455.16900000000004</v>
      </c>
      <c r="D116" s="119">
        <v>14</v>
      </c>
      <c r="E116" s="119" t="s">
        <v>1289</v>
      </c>
      <c r="F116" s="119" t="s">
        <v>1138</v>
      </c>
    </row>
    <row r="117" spans="1:6" x14ac:dyDescent="0.25">
      <c r="A117" s="119" t="s">
        <v>1393</v>
      </c>
      <c r="B117" s="119" t="s">
        <v>999</v>
      </c>
      <c r="C117" s="282">
        <v>42985.8</v>
      </c>
      <c r="D117" s="119">
        <v>14</v>
      </c>
      <c r="E117" s="119" t="s">
        <v>1289</v>
      </c>
      <c r="F117" s="119" t="s">
        <v>1138</v>
      </c>
    </row>
    <row r="118" spans="1:6" x14ac:dyDescent="0.25">
      <c r="A118" s="119" t="s">
        <v>1001</v>
      </c>
      <c r="B118" s="119" t="s">
        <v>999</v>
      </c>
      <c r="C118" s="282">
        <v>1694387.112</v>
      </c>
      <c r="D118" s="119">
        <v>14</v>
      </c>
      <c r="E118" s="119" t="s">
        <v>1289</v>
      </c>
      <c r="F118" s="119" t="s">
        <v>1138</v>
      </c>
    </row>
    <row r="119" spans="1:6" x14ac:dyDescent="0.25">
      <c r="A119" s="119" t="s">
        <v>1002</v>
      </c>
      <c r="B119" s="119" t="s">
        <v>999</v>
      </c>
      <c r="C119" s="282">
        <v>618850.05599999987</v>
      </c>
      <c r="D119" s="119">
        <v>14</v>
      </c>
      <c r="E119" s="119" t="s">
        <v>1289</v>
      </c>
      <c r="F119" s="119" t="s">
        <v>1138</v>
      </c>
    </row>
    <row r="120" spans="1:6" x14ac:dyDescent="0.25">
      <c r="A120" s="119" t="s">
        <v>1003</v>
      </c>
      <c r="B120" s="119" t="s">
        <v>1004</v>
      </c>
      <c r="C120" s="282">
        <v>324.32400000000001</v>
      </c>
      <c r="D120" s="119">
        <v>14</v>
      </c>
      <c r="E120" s="119" t="s">
        <v>1289</v>
      </c>
      <c r="F120" s="119" t="s">
        <v>1138</v>
      </c>
    </row>
    <row r="121" spans="1:6" x14ac:dyDescent="0.25">
      <c r="A121" s="119" t="s">
        <v>1005</v>
      </c>
      <c r="B121" s="119" t="s">
        <v>1004</v>
      </c>
      <c r="C121" s="282">
        <v>1621.62</v>
      </c>
      <c r="D121" s="119">
        <v>14</v>
      </c>
      <c r="E121" s="119" t="s">
        <v>1289</v>
      </c>
      <c r="F121" s="119" t="s">
        <v>1138</v>
      </c>
    </row>
    <row r="122" spans="1:6" x14ac:dyDescent="0.25">
      <c r="A122" s="119" t="s">
        <v>1006</v>
      </c>
      <c r="B122" s="119" t="s">
        <v>1004</v>
      </c>
      <c r="C122" s="282">
        <v>7817.5679999999993</v>
      </c>
      <c r="D122" s="119">
        <v>14</v>
      </c>
      <c r="E122" s="119" t="s">
        <v>1289</v>
      </c>
      <c r="F122" s="119" t="s">
        <v>1138</v>
      </c>
    </row>
    <row r="123" spans="1:6" x14ac:dyDescent="0.25">
      <c r="A123" s="119" t="s">
        <v>1007</v>
      </c>
      <c r="B123" s="119" t="s">
        <v>1008</v>
      </c>
      <c r="C123" s="282">
        <v>5976.15</v>
      </c>
      <c r="D123" s="119">
        <v>14</v>
      </c>
      <c r="E123" s="119" t="s">
        <v>1289</v>
      </c>
      <c r="F123" s="119" t="s">
        <v>1138</v>
      </c>
    </row>
    <row r="124" spans="1:6" x14ac:dyDescent="0.25">
      <c r="A124" s="119" t="s">
        <v>1394</v>
      </c>
      <c r="B124" s="119" t="s">
        <v>1008</v>
      </c>
      <c r="C124" s="282">
        <v>4685.4719999999998</v>
      </c>
      <c r="D124" s="119">
        <v>14</v>
      </c>
      <c r="E124" s="119" t="s">
        <v>1289</v>
      </c>
      <c r="F124" s="119" t="s">
        <v>1138</v>
      </c>
    </row>
    <row r="125" spans="1:6" x14ac:dyDescent="0.25">
      <c r="A125" s="119" t="s">
        <v>1009</v>
      </c>
      <c r="B125" s="119" t="s">
        <v>1008</v>
      </c>
      <c r="C125" s="282">
        <v>23259.928</v>
      </c>
      <c r="D125" s="119">
        <v>14</v>
      </c>
      <c r="E125" s="119" t="s">
        <v>1289</v>
      </c>
      <c r="F125" s="119" t="s">
        <v>1138</v>
      </c>
    </row>
    <row r="126" spans="1:6" x14ac:dyDescent="0.25">
      <c r="A126" s="119" t="s">
        <v>1010</v>
      </c>
      <c r="B126" s="119" t="s">
        <v>1008</v>
      </c>
      <c r="C126" s="282">
        <v>51929.75999999998</v>
      </c>
      <c r="D126" s="119">
        <v>14</v>
      </c>
      <c r="E126" s="119" t="s">
        <v>1289</v>
      </c>
      <c r="F126" s="119" t="s">
        <v>1138</v>
      </c>
    </row>
    <row r="127" spans="1:6" x14ac:dyDescent="0.25">
      <c r="A127" s="119" t="s">
        <v>1011</v>
      </c>
      <c r="B127" s="119" t="s">
        <v>1012</v>
      </c>
      <c r="C127" s="282">
        <v>24991.067999999999</v>
      </c>
      <c r="D127" s="119">
        <v>14</v>
      </c>
      <c r="E127" s="119" t="s">
        <v>1289</v>
      </c>
      <c r="F127" s="119" t="s">
        <v>1138</v>
      </c>
    </row>
    <row r="128" spans="1:6" x14ac:dyDescent="0.25">
      <c r="A128" s="119" t="s">
        <v>1395</v>
      </c>
      <c r="B128" s="119" t="s">
        <v>83</v>
      </c>
      <c r="C128" s="282">
        <v>121265.27999999998</v>
      </c>
      <c r="D128" s="119">
        <v>14</v>
      </c>
      <c r="E128" s="119" t="s">
        <v>1289</v>
      </c>
      <c r="F128" s="119" t="s">
        <v>1138</v>
      </c>
    </row>
    <row r="129" spans="1:6" x14ac:dyDescent="0.25">
      <c r="A129" s="119" t="s">
        <v>1396</v>
      </c>
      <c r="B129" s="119" t="s">
        <v>83</v>
      </c>
      <c r="C129" s="282">
        <v>636.17999999999995</v>
      </c>
      <c r="D129" s="119">
        <v>14</v>
      </c>
      <c r="E129" s="119" t="s">
        <v>1289</v>
      </c>
      <c r="F129" s="119" t="s">
        <v>1138</v>
      </c>
    </row>
    <row r="130" spans="1:6" x14ac:dyDescent="0.25">
      <c r="A130" s="119" t="s">
        <v>1397</v>
      </c>
      <c r="B130" s="119" t="s">
        <v>83</v>
      </c>
      <c r="C130" s="282">
        <v>2676.57</v>
      </c>
      <c r="D130" s="119">
        <v>14</v>
      </c>
      <c r="E130" s="119" t="s">
        <v>1289</v>
      </c>
      <c r="F130" s="119" t="s">
        <v>1138</v>
      </c>
    </row>
    <row r="131" spans="1:6" x14ac:dyDescent="0.25">
      <c r="A131" s="119" t="s">
        <v>1398</v>
      </c>
      <c r="B131" s="119" t="s">
        <v>83</v>
      </c>
      <c r="C131" s="282">
        <v>573807.95499999996</v>
      </c>
      <c r="D131" s="119">
        <v>14</v>
      </c>
      <c r="E131" s="119" t="s">
        <v>1289</v>
      </c>
      <c r="F131" s="119" t="s">
        <v>1138</v>
      </c>
    </row>
    <row r="132" spans="1:6" x14ac:dyDescent="0.25">
      <c r="A132" s="119" t="s">
        <v>1399</v>
      </c>
      <c r="B132" s="119" t="s">
        <v>83</v>
      </c>
      <c r="C132" s="282">
        <v>1821025.8225000005</v>
      </c>
      <c r="D132" s="119">
        <v>14</v>
      </c>
      <c r="E132" s="119" t="s">
        <v>1289</v>
      </c>
      <c r="F132" s="119" t="s">
        <v>1138</v>
      </c>
    </row>
    <row r="133" spans="1:6" x14ac:dyDescent="0.25">
      <c r="A133" s="119" t="s">
        <v>1400</v>
      </c>
      <c r="B133" s="119" t="s">
        <v>83</v>
      </c>
      <c r="C133" s="282">
        <v>222819.44999999998</v>
      </c>
      <c r="D133" s="119">
        <v>14</v>
      </c>
      <c r="E133" s="119" t="s">
        <v>1289</v>
      </c>
      <c r="F133" s="119" t="s">
        <v>1138</v>
      </c>
    </row>
    <row r="134" spans="1:6" x14ac:dyDescent="0.25">
      <c r="A134" s="119" t="s">
        <v>1401</v>
      </c>
      <c r="B134" s="119" t="s">
        <v>83</v>
      </c>
      <c r="C134" s="282">
        <v>604084.69999999995</v>
      </c>
      <c r="D134" s="119">
        <v>14</v>
      </c>
      <c r="E134" s="119" t="s">
        <v>1289</v>
      </c>
      <c r="F134" s="119" t="s">
        <v>1138</v>
      </c>
    </row>
    <row r="135" spans="1:6" x14ac:dyDescent="0.25">
      <c r="A135" s="119" t="s">
        <v>1402</v>
      </c>
      <c r="B135" s="119" t="s">
        <v>1013</v>
      </c>
      <c r="C135" s="282">
        <v>29049.216</v>
      </c>
      <c r="D135" s="119">
        <v>14</v>
      </c>
      <c r="E135" s="119" t="s">
        <v>1289</v>
      </c>
      <c r="F135" s="119" t="s">
        <v>1138</v>
      </c>
    </row>
    <row r="136" spans="1:6" x14ac:dyDescent="0.25">
      <c r="A136" s="119" t="s">
        <v>1014</v>
      </c>
      <c r="B136" s="119" t="s">
        <v>1013</v>
      </c>
      <c r="C136" s="282">
        <v>7953296.2990000006</v>
      </c>
      <c r="D136" s="119">
        <v>14</v>
      </c>
      <c r="E136" s="119" t="s">
        <v>1289</v>
      </c>
      <c r="F136" s="119" t="s">
        <v>1138</v>
      </c>
    </row>
    <row r="137" spans="1:6" x14ac:dyDescent="0.25">
      <c r="A137" s="119" t="s">
        <v>1403</v>
      </c>
      <c r="B137" s="119" t="s">
        <v>1013</v>
      </c>
      <c r="C137" s="282">
        <v>321508.06799999997</v>
      </c>
      <c r="D137" s="119">
        <v>14</v>
      </c>
      <c r="E137" s="119" t="s">
        <v>1289</v>
      </c>
      <c r="F137" s="119" t="s">
        <v>1138</v>
      </c>
    </row>
    <row r="138" spans="1:6" x14ac:dyDescent="0.25">
      <c r="A138" s="119" t="s">
        <v>1404</v>
      </c>
      <c r="B138" s="119" t="s">
        <v>1013</v>
      </c>
      <c r="C138" s="282">
        <v>44.000000000000007</v>
      </c>
      <c r="D138" s="119">
        <v>14</v>
      </c>
      <c r="E138" s="119" t="s">
        <v>1289</v>
      </c>
      <c r="F138" s="119" t="s">
        <v>1138</v>
      </c>
    </row>
    <row r="139" spans="1:6" x14ac:dyDescent="0.25">
      <c r="A139" s="119" t="s">
        <v>1405</v>
      </c>
      <c r="B139" s="119" t="s">
        <v>1013</v>
      </c>
      <c r="C139" s="282">
        <v>2008.3440000000003</v>
      </c>
      <c r="D139" s="119">
        <v>14</v>
      </c>
      <c r="E139" s="119" t="s">
        <v>1289</v>
      </c>
      <c r="F139" s="119" t="s">
        <v>1138</v>
      </c>
    </row>
    <row r="140" spans="1:6" x14ac:dyDescent="0.25">
      <c r="A140" s="119" t="s">
        <v>1015</v>
      </c>
      <c r="B140" s="119" t="s">
        <v>1013</v>
      </c>
      <c r="C140" s="282">
        <v>201.542</v>
      </c>
      <c r="D140" s="119">
        <v>14</v>
      </c>
      <c r="E140" s="119" t="s">
        <v>1289</v>
      </c>
      <c r="F140" s="119" t="s">
        <v>1138</v>
      </c>
    </row>
    <row r="141" spans="1:6" x14ac:dyDescent="0.25">
      <c r="A141" s="119" t="s">
        <v>1016</v>
      </c>
      <c r="B141" s="119" t="s">
        <v>1013</v>
      </c>
      <c r="C141" s="282">
        <v>21347.862000000001</v>
      </c>
      <c r="D141" s="119">
        <v>14</v>
      </c>
      <c r="E141" s="119" t="s">
        <v>1289</v>
      </c>
      <c r="F141" s="119" t="s">
        <v>1138</v>
      </c>
    </row>
    <row r="142" spans="1:6" x14ac:dyDescent="0.25">
      <c r="A142" s="119" t="s">
        <v>1406</v>
      </c>
      <c r="B142" s="119" t="s">
        <v>1013</v>
      </c>
      <c r="C142" s="282">
        <v>32782.305000000008</v>
      </c>
      <c r="D142" s="119">
        <v>14</v>
      </c>
      <c r="E142" s="119" t="s">
        <v>1289</v>
      </c>
      <c r="F142" s="119" t="s">
        <v>1138</v>
      </c>
    </row>
    <row r="143" spans="1:6" x14ac:dyDescent="0.25">
      <c r="A143" s="119" t="s">
        <v>1407</v>
      </c>
      <c r="B143" s="119" t="s">
        <v>1013</v>
      </c>
      <c r="C143" s="282">
        <v>550667.31000000006</v>
      </c>
      <c r="D143" s="119">
        <v>14</v>
      </c>
      <c r="E143" s="119" t="s">
        <v>1289</v>
      </c>
      <c r="F143" s="119" t="s">
        <v>1138</v>
      </c>
    </row>
    <row r="144" spans="1:6" x14ac:dyDescent="0.25">
      <c r="A144" s="119" t="s">
        <v>1408</v>
      </c>
      <c r="B144" s="119" t="s">
        <v>1013</v>
      </c>
      <c r="C144" s="282">
        <v>357252.74999999994</v>
      </c>
      <c r="D144" s="119">
        <v>14</v>
      </c>
      <c r="E144" s="119" t="s">
        <v>1289</v>
      </c>
      <c r="F144" s="119" t="s">
        <v>1138</v>
      </c>
    </row>
    <row r="145" spans="1:6" x14ac:dyDescent="0.25">
      <c r="A145" s="119" t="s">
        <v>1409</v>
      </c>
      <c r="B145" s="119" t="s">
        <v>1013</v>
      </c>
      <c r="C145" s="282">
        <v>60126.374999999985</v>
      </c>
      <c r="D145" s="119">
        <v>14</v>
      </c>
      <c r="E145" s="119" t="s">
        <v>1289</v>
      </c>
      <c r="F145" s="119" t="s">
        <v>1138</v>
      </c>
    </row>
    <row r="146" spans="1:6" x14ac:dyDescent="0.25">
      <c r="A146" s="119" t="s">
        <v>1017</v>
      </c>
      <c r="B146" s="119" t="s">
        <v>1013</v>
      </c>
      <c r="C146" s="282">
        <v>1437525.4744999998</v>
      </c>
      <c r="D146" s="119">
        <v>14</v>
      </c>
      <c r="E146" s="119" t="s">
        <v>1289</v>
      </c>
      <c r="F146" s="119" t="s">
        <v>1138</v>
      </c>
    </row>
    <row r="147" spans="1:6" x14ac:dyDescent="0.25">
      <c r="A147" s="119" t="s">
        <v>1018</v>
      </c>
      <c r="B147" s="119" t="s">
        <v>1013</v>
      </c>
      <c r="C147" s="282">
        <v>782597.97500000009</v>
      </c>
      <c r="D147" s="119">
        <v>14</v>
      </c>
      <c r="E147" s="119" t="s">
        <v>1289</v>
      </c>
      <c r="F147" s="119" t="s">
        <v>1138</v>
      </c>
    </row>
    <row r="148" spans="1:6" x14ac:dyDescent="0.25">
      <c r="A148" s="119" t="s">
        <v>1410</v>
      </c>
      <c r="B148" s="119" t="s">
        <v>1020</v>
      </c>
      <c r="C148" s="282">
        <v>948.99199999999996</v>
      </c>
      <c r="D148" s="119">
        <v>14</v>
      </c>
      <c r="E148" s="119" t="s">
        <v>1289</v>
      </c>
      <c r="F148" s="119" t="s">
        <v>1138</v>
      </c>
    </row>
    <row r="149" spans="1:6" x14ac:dyDescent="0.25">
      <c r="A149" s="119" t="s">
        <v>1019</v>
      </c>
      <c r="B149" s="119" t="s">
        <v>1020</v>
      </c>
      <c r="C149" s="282">
        <v>3465.2320000000004</v>
      </c>
      <c r="D149" s="119">
        <v>14</v>
      </c>
      <c r="E149" s="119" t="s">
        <v>1289</v>
      </c>
      <c r="F149" s="119" t="s">
        <v>1138</v>
      </c>
    </row>
    <row r="150" spans="1:6" x14ac:dyDescent="0.25">
      <c r="A150" s="119" t="s">
        <v>1411</v>
      </c>
      <c r="B150" s="119" t="s">
        <v>1020</v>
      </c>
      <c r="C150" s="282">
        <v>122025.4</v>
      </c>
      <c r="D150" s="119">
        <v>14</v>
      </c>
      <c r="E150" s="119" t="s">
        <v>1289</v>
      </c>
      <c r="F150" s="119" t="s">
        <v>1138</v>
      </c>
    </row>
    <row r="151" spans="1:6" x14ac:dyDescent="0.25">
      <c r="A151" s="119" t="s">
        <v>1412</v>
      </c>
      <c r="B151" s="119" t="s">
        <v>1020</v>
      </c>
      <c r="C151" s="282">
        <v>11.891</v>
      </c>
      <c r="D151" s="119">
        <v>14</v>
      </c>
      <c r="E151" s="119" t="s">
        <v>1289</v>
      </c>
      <c r="F151" s="119" t="s">
        <v>1138</v>
      </c>
    </row>
    <row r="152" spans="1:6" x14ac:dyDescent="0.25">
      <c r="A152" s="119" t="s">
        <v>1413</v>
      </c>
      <c r="B152" s="119" t="s">
        <v>1020</v>
      </c>
      <c r="C152" s="282">
        <v>2140.9080000000004</v>
      </c>
      <c r="D152" s="119">
        <v>14</v>
      </c>
      <c r="E152" s="119" t="s">
        <v>1289</v>
      </c>
      <c r="F152" s="119" t="s">
        <v>1138</v>
      </c>
    </row>
    <row r="153" spans="1:6" x14ac:dyDescent="0.25">
      <c r="A153" s="119" t="s">
        <v>1021</v>
      </c>
      <c r="B153" s="119" t="s">
        <v>1020</v>
      </c>
      <c r="C153" s="282">
        <v>69373.688999999998</v>
      </c>
      <c r="D153" s="119">
        <v>14</v>
      </c>
      <c r="E153" s="119" t="s">
        <v>1289</v>
      </c>
      <c r="F153" s="119" t="s">
        <v>1138</v>
      </c>
    </row>
    <row r="154" spans="1:6" x14ac:dyDescent="0.25">
      <c r="A154" s="119" t="s">
        <v>1022</v>
      </c>
      <c r="B154" s="119" t="s">
        <v>1020</v>
      </c>
      <c r="C154" s="282">
        <v>59593.684000000008</v>
      </c>
      <c r="D154" s="119">
        <v>14</v>
      </c>
      <c r="E154" s="119" t="s">
        <v>1289</v>
      </c>
      <c r="F154" s="119" t="s">
        <v>1138</v>
      </c>
    </row>
    <row r="155" spans="1:6" x14ac:dyDescent="0.25">
      <c r="A155" s="119" t="s">
        <v>1414</v>
      </c>
      <c r="B155" s="119" t="s">
        <v>1020</v>
      </c>
      <c r="C155" s="282">
        <v>426.79599999999994</v>
      </c>
      <c r="D155" s="119">
        <v>14</v>
      </c>
      <c r="E155" s="119" t="s">
        <v>1289</v>
      </c>
      <c r="F155" s="119" t="s">
        <v>1138</v>
      </c>
    </row>
    <row r="156" spans="1:6" x14ac:dyDescent="0.25">
      <c r="A156" s="119" t="s">
        <v>1415</v>
      </c>
      <c r="B156" s="119" t="s">
        <v>1020</v>
      </c>
      <c r="C156" s="282">
        <v>9627.35</v>
      </c>
      <c r="D156" s="119">
        <v>14</v>
      </c>
      <c r="E156" s="119" t="s">
        <v>1289</v>
      </c>
      <c r="F156" s="119" t="s">
        <v>1138</v>
      </c>
    </row>
    <row r="157" spans="1:6" x14ac:dyDescent="0.25">
      <c r="A157" s="119" t="s">
        <v>1416</v>
      </c>
      <c r="B157" s="119" t="s">
        <v>1020</v>
      </c>
      <c r="C157" s="282">
        <v>150413.15850000002</v>
      </c>
      <c r="D157" s="119">
        <v>14</v>
      </c>
      <c r="E157" s="119" t="s">
        <v>1289</v>
      </c>
      <c r="F157" s="119" t="s">
        <v>1138</v>
      </c>
    </row>
    <row r="158" spans="1:6" x14ac:dyDescent="0.25">
      <c r="A158" s="119" t="s">
        <v>1023</v>
      </c>
      <c r="B158" s="119" t="s">
        <v>1020</v>
      </c>
      <c r="C158" s="282">
        <v>8714.9919999999984</v>
      </c>
      <c r="D158" s="119">
        <v>14</v>
      </c>
      <c r="E158" s="119" t="s">
        <v>1289</v>
      </c>
      <c r="F158" s="119" t="s">
        <v>1138</v>
      </c>
    </row>
    <row r="159" spans="1:6" x14ac:dyDescent="0.25">
      <c r="A159" s="119" t="s">
        <v>1024</v>
      </c>
      <c r="B159" s="119" t="s">
        <v>1020</v>
      </c>
      <c r="C159" s="282">
        <v>8349</v>
      </c>
      <c r="D159" s="119">
        <v>14</v>
      </c>
      <c r="E159" s="119" t="s">
        <v>1289</v>
      </c>
      <c r="F159" s="119" t="s">
        <v>1138</v>
      </c>
    </row>
    <row r="160" spans="1:6" x14ac:dyDescent="0.25">
      <c r="A160" s="119" t="s">
        <v>1417</v>
      </c>
      <c r="B160" s="119" t="s">
        <v>1025</v>
      </c>
      <c r="C160" s="282">
        <v>1252.08</v>
      </c>
      <c r="D160" s="119">
        <v>14</v>
      </c>
      <c r="E160" s="119" t="s">
        <v>1289</v>
      </c>
      <c r="F160" s="119" t="s">
        <v>1138</v>
      </c>
    </row>
    <row r="161" spans="1:6" x14ac:dyDescent="0.25">
      <c r="A161" s="119" t="s">
        <v>1026</v>
      </c>
      <c r="B161" s="119" t="s">
        <v>1025</v>
      </c>
      <c r="C161" s="282">
        <v>17576.548000000003</v>
      </c>
      <c r="D161" s="119">
        <v>14</v>
      </c>
      <c r="E161" s="119" t="s">
        <v>1289</v>
      </c>
      <c r="F161" s="119" t="s">
        <v>1138</v>
      </c>
    </row>
    <row r="162" spans="1:6" x14ac:dyDescent="0.25">
      <c r="A162" s="119" t="s">
        <v>1027</v>
      </c>
      <c r="B162" s="119" t="s">
        <v>1025</v>
      </c>
      <c r="C162" s="282">
        <v>743848.24450000003</v>
      </c>
      <c r="D162" s="119">
        <v>14</v>
      </c>
      <c r="E162" s="119" t="s">
        <v>1289</v>
      </c>
      <c r="F162" s="119" t="s">
        <v>1138</v>
      </c>
    </row>
    <row r="163" spans="1:6" x14ac:dyDescent="0.25">
      <c r="A163" s="119" t="s">
        <v>1028</v>
      </c>
      <c r="B163" s="119" t="s">
        <v>1025</v>
      </c>
      <c r="C163" s="282">
        <v>424240.17500000005</v>
      </c>
      <c r="D163" s="119">
        <v>14</v>
      </c>
      <c r="E163" s="119" t="s">
        <v>1289</v>
      </c>
      <c r="F163" s="119" t="s">
        <v>1138</v>
      </c>
    </row>
    <row r="164" spans="1:6" x14ac:dyDescent="0.25">
      <c r="A164" s="119" t="s">
        <v>1418</v>
      </c>
      <c r="B164" s="119" t="s">
        <v>1025</v>
      </c>
      <c r="C164" s="282">
        <v>401395.82150000002</v>
      </c>
      <c r="D164" s="119">
        <v>14</v>
      </c>
      <c r="E164" s="119" t="s">
        <v>1289</v>
      </c>
      <c r="F164" s="119" t="s">
        <v>1138</v>
      </c>
    </row>
    <row r="165" spans="1:6" x14ac:dyDescent="0.25">
      <c r="A165" s="119" t="s">
        <v>1419</v>
      </c>
      <c r="B165" s="119" t="s">
        <v>1025</v>
      </c>
      <c r="C165" s="282">
        <v>754545.00000000012</v>
      </c>
      <c r="D165" s="119">
        <v>14</v>
      </c>
      <c r="E165" s="119" t="s">
        <v>1289</v>
      </c>
      <c r="F165" s="119" t="s">
        <v>1138</v>
      </c>
    </row>
    <row r="166" spans="1:6" x14ac:dyDescent="0.25">
      <c r="A166" s="119" t="s">
        <v>1029</v>
      </c>
      <c r="B166" s="119" t="s">
        <v>1025</v>
      </c>
      <c r="C166" s="282">
        <v>21318.285499999998</v>
      </c>
      <c r="D166" s="119">
        <v>14</v>
      </c>
      <c r="E166" s="119" t="s">
        <v>1289</v>
      </c>
      <c r="F166" s="119" t="s">
        <v>1138</v>
      </c>
    </row>
    <row r="167" spans="1:6" x14ac:dyDescent="0.25">
      <c r="A167" s="119" t="s">
        <v>1420</v>
      </c>
      <c r="B167" s="119" t="s">
        <v>1030</v>
      </c>
      <c r="C167" s="282">
        <v>10566.000000000002</v>
      </c>
      <c r="D167" s="119">
        <v>14</v>
      </c>
      <c r="E167" s="119" t="s">
        <v>1289</v>
      </c>
      <c r="F167" s="119" t="s">
        <v>1138</v>
      </c>
    </row>
    <row r="168" spans="1:6" x14ac:dyDescent="0.25">
      <c r="A168" s="119" t="s">
        <v>1421</v>
      </c>
      <c r="B168" s="119" t="s">
        <v>90</v>
      </c>
      <c r="C168" s="282">
        <v>928333.48100000015</v>
      </c>
      <c r="D168" s="119">
        <v>14</v>
      </c>
      <c r="E168" s="119" t="s">
        <v>1289</v>
      </c>
      <c r="F168" s="119" t="s">
        <v>1138</v>
      </c>
    </row>
    <row r="169" spans="1:6" x14ac:dyDescent="0.25">
      <c r="A169" s="119" t="s">
        <v>1031</v>
      </c>
      <c r="B169" s="119" t="s">
        <v>90</v>
      </c>
      <c r="C169" s="282">
        <v>556.79999999999995</v>
      </c>
      <c r="D169" s="119">
        <v>14</v>
      </c>
      <c r="E169" s="119" t="s">
        <v>1289</v>
      </c>
      <c r="F169" s="119" t="s">
        <v>1138</v>
      </c>
    </row>
    <row r="170" spans="1:6" x14ac:dyDescent="0.25">
      <c r="A170" s="119" t="s">
        <v>1422</v>
      </c>
      <c r="B170" s="119" t="s">
        <v>91</v>
      </c>
      <c r="C170" s="282">
        <v>37879.520000000004</v>
      </c>
      <c r="D170" s="119">
        <v>14</v>
      </c>
      <c r="E170" s="119" t="s">
        <v>1289</v>
      </c>
      <c r="F170" s="119" t="s">
        <v>1138</v>
      </c>
    </row>
    <row r="171" spans="1:6" x14ac:dyDescent="0.25">
      <c r="A171" s="119" t="s">
        <v>1032</v>
      </c>
      <c r="B171" s="119" t="s">
        <v>91</v>
      </c>
      <c r="C171" s="282">
        <v>20.88</v>
      </c>
      <c r="D171" s="119">
        <v>14</v>
      </c>
      <c r="E171" s="119" t="s">
        <v>1289</v>
      </c>
      <c r="F171" s="119" t="s">
        <v>1138</v>
      </c>
    </row>
    <row r="172" spans="1:6" x14ac:dyDescent="0.25">
      <c r="A172" s="119" t="s">
        <v>1033</v>
      </c>
      <c r="B172" s="119" t="s">
        <v>91</v>
      </c>
      <c r="C172" s="282">
        <v>355.28399999999999</v>
      </c>
      <c r="D172" s="119">
        <v>14</v>
      </c>
      <c r="E172" s="119" t="s">
        <v>1289</v>
      </c>
      <c r="F172" s="119" t="s">
        <v>1138</v>
      </c>
    </row>
    <row r="173" spans="1:6" x14ac:dyDescent="0.25">
      <c r="A173" s="119" t="s">
        <v>1423</v>
      </c>
      <c r="B173" s="119" t="s">
        <v>91</v>
      </c>
      <c r="C173" s="282">
        <v>620.68599999999992</v>
      </c>
      <c r="D173" s="119">
        <v>14</v>
      </c>
      <c r="E173" s="119" t="s">
        <v>1289</v>
      </c>
      <c r="F173" s="119" t="s">
        <v>1138</v>
      </c>
    </row>
    <row r="174" spans="1:6" x14ac:dyDescent="0.25">
      <c r="A174" s="119" t="s">
        <v>1424</v>
      </c>
      <c r="B174" s="119" t="s">
        <v>92</v>
      </c>
      <c r="C174" s="282">
        <v>609.6</v>
      </c>
      <c r="D174" s="119">
        <v>14</v>
      </c>
      <c r="E174" s="119" t="s">
        <v>1289</v>
      </c>
      <c r="F174" s="119" t="s">
        <v>1138</v>
      </c>
    </row>
    <row r="175" spans="1:6" x14ac:dyDescent="0.25">
      <c r="A175" s="119" t="s">
        <v>1034</v>
      </c>
      <c r="B175" s="119" t="s">
        <v>92</v>
      </c>
      <c r="C175" s="282">
        <v>17658.8</v>
      </c>
      <c r="D175" s="119">
        <v>14</v>
      </c>
      <c r="E175" s="119" t="s">
        <v>1289</v>
      </c>
      <c r="F175" s="119" t="s">
        <v>1138</v>
      </c>
    </row>
    <row r="176" spans="1:6" x14ac:dyDescent="0.25">
      <c r="A176" s="119" t="s">
        <v>1035</v>
      </c>
      <c r="B176" s="119" t="s">
        <v>92</v>
      </c>
      <c r="C176" s="282">
        <v>212442.54</v>
      </c>
      <c r="D176" s="119">
        <v>14</v>
      </c>
      <c r="E176" s="119" t="s">
        <v>1289</v>
      </c>
      <c r="F176" s="119" t="s">
        <v>1138</v>
      </c>
    </row>
    <row r="177" spans="1:6" x14ac:dyDescent="0.25">
      <c r="A177" s="119" t="s">
        <v>1036</v>
      </c>
      <c r="B177" s="119" t="s">
        <v>92</v>
      </c>
      <c r="C177" s="282">
        <v>248977.22899999999</v>
      </c>
      <c r="D177" s="119">
        <v>14</v>
      </c>
      <c r="E177" s="119" t="s">
        <v>1289</v>
      </c>
      <c r="F177" s="119" t="s">
        <v>1138</v>
      </c>
    </row>
    <row r="178" spans="1:6" x14ac:dyDescent="0.25">
      <c r="A178" s="119" t="s">
        <v>1425</v>
      </c>
      <c r="B178" s="119" t="s">
        <v>92</v>
      </c>
      <c r="C178" s="282">
        <v>204528.04950000002</v>
      </c>
      <c r="D178" s="119">
        <v>14</v>
      </c>
      <c r="E178" s="119" t="s">
        <v>1289</v>
      </c>
      <c r="F178" s="119" t="s">
        <v>1138</v>
      </c>
    </row>
    <row r="179" spans="1:6" x14ac:dyDescent="0.25">
      <c r="A179" s="119" t="s">
        <v>1426</v>
      </c>
      <c r="B179" s="119" t="s">
        <v>93</v>
      </c>
      <c r="C179" s="282">
        <v>233200</v>
      </c>
      <c r="D179" s="119">
        <v>14</v>
      </c>
      <c r="E179" s="119" t="s">
        <v>1289</v>
      </c>
      <c r="F179" s="119" t="s">
        <v>1138</v>
      </c>
    </row>
    <row r="180" spans="1:6" x14ac:dyDescent="0.25">
      <c r="A180" s="119" t="s">
        <v>1037</v>
      </c>
      <c r="B180" s="119" t="s">
        <v>93</v>
      </c>
      <c r="C180" s="282">
        <v>237537.52000000002</v>
      </c>
      <c r="D180" s="119">
        <v>14</v>
      </c>
      <c r="E180" s="119" t="s">
        <v>1289</v>
      </c>
      <c r="F180" s="119" t="s">
        <v>1138</v>
      </c>
    </row>
    <row r="181" spans="1:6" x14ac:dyDescent="0.25">
      <c r="A181" s="119" t="s">
        <v>1038</v>
      </c>
      <c r="B181" s="119" t="s">
        <v>93</v>
      </c>
      <c r="C181" s="282">
        <v>2305.116</v>
      </c>
      <c r="D181" s="119">
        <v>14</v>
      </c>
      <c r="E181" s="119" t="s">
        <v>1289</v>
      </c>
      <c r="F181" s="119" t="s">
        <v>1138</v>
      </c>
    </row>
    <row r="182" spans="1:6" x14ac:dyDescent="0.25">
      <c r="A182" s="119" t="s">
        <v>1427</v>
      </c>
      <c r="B182" s="119" t="s">
        <v>93</v>
      </c>
      <c r="C182" s="282">
        <v>21556.799999999999</v>
      </c>
      <c r="D182" s="119">
        <v>14</v>
      </c>
      <c r="E182" s="119" t="s">
        <v>1289</v>
      </c>
      <c r="F182" s="119" t="s">
        <v>1138</v>
      </c>
    </row>
    <row r="183" spans="1:6" x14ac:dyDescent="0.25">
      <c r="A183" s="119" t="s">
        <v>1428</v>
      </c>
      <c r="B183" s="119" t="s">
        <v>93</v>
      </c>
      <c r="C183" s="282">
        <v>32032.82</v>
      </c>
      <c r="D183" s="119">
        <v>14</v>
      </c>
      <c r="E183" s="119" t="s">
        <v>1289</v>
      </c>
      <c r="F183" s="119" t="s">
        <v>1138</v>
      </c>
    </row>
    <row r="184" spans="1:6" x14ac:dyDescent="0.25">
      <c r="A184" s="119" t="s">
        <v>1039</v>
      </c>
      <c r="B184" s="119" t="s">
        <v>93</v>
      </c>
      <c r="C184" s="282">
        <v>400668.40499999991</v>
      </c>
      <c r="D184" s="119">
        <v>14</v>
      </c>
      <c r="E184" s="119" t="s">
        <v>1289</v>
      </c>
      <c r="F184" s="119" t="s">
        <v>1138</v>
      </c>
    </row>
    <row r="185" spans="1:6" x14ac:dyDescent="0.25">
      <c r="A185" s="119" t="s">
        <v>1040</v>
      </c>
      <c r="B185" s="119" t="s">
        <v>93</v>
      </c>
      <c r="C185" s="282">
        <v>940521.5689999999</v>
      </c>
      <c r="D185" s="119">
        <v>14</v>
      </c>
      <c r="E185" s="119" t="s">
        <v>1289</v>
      </c>
      <c r="F185" s="119" t="s">
        <v>1138</v>
      </c>
    </row>
    <row r="186" spans="1:6" x14ac:dyDescent="0.25">
      <c r="A186" s="119" t="s">
        <v>1429</v>
      </c>
      <c r="B186" s="119" t="s">
        <v>1041</v>
      </c>
      <c r="C186" s="282">
        <v>8006340</v>
      </c>
      <c r="D186" s="119">
        <v>14</v>
      </c>
      <c r="E186" s="119" t="s">
        <v>1289</v>
      </c>
      <c r="F186" s="119" t="s">
        <v>1138</v>
      </c>
    </row>
    <row r="187" spans="1:6" x14ac:dyDescent="0.25">
      <c r="A187" s="119" t="s">
        <v>1430</v>
      </c>
      <c r="B187" s="119" t="s">
        <v>1042</v>
      </c>
      <c r="C187" s="282">
        <v>650172.70750000014</v>
      </c>
      <c r="D187" s="119">
        <v>14</v>
      </c>
      <c r="E187" s="119" t="s">
        <v>1289</v>
      </c>
      <c r="F187" s="119" t="s">
        <v>1138</v>
      </c>
    </row>
    <row r="188" spans="1:6" x14ac:dyDescent="0.25">
      <c r="A188" s="119" t="s">
        <v>1043</v>
      </c>
      <c r="B188" s="119" t="s">
        <v>1042</v>
      </c>
      <c r="C188" s="282">
        <v>25361.063999999998</v>
      </c>
      <c r="D188" s="119">
        <v>14</v>
      </c>
      <c r="E188" s="119" t="s">
        <v>1289</v>
      </c>
      <c r="F188" s="119" t="s">
        <v>1138</v>
      </c>
    </row>
    <row r="189" spans="1:6" x14ac:dyDescent="0.25">
      <c r="A189" s="119" t="s">
        <v>1431</v>
      </c>
      <c r="B189" s="119" t="s">
        <v>1042</v>
      </c>
      <c r="C189" s="282">
        <v>109.03200000000001</v>
      </c>
      <c r="D189" s="119">
        <v>14</v>
      </c>
      <c r="E189" s="119" t="s">
        <v>1289</v>
      </c>
      <c r="F189" s="119" t="s">
        <v>1138</v>
      </c>
    </row>
    <row r="190" spans="1:6" x14ac:dyDescent="0.25">
      <c r="A190" s="119" t="s">
        <v>1432</v>
      </c>
      <c r="B190" s="119" t="s">
        <v>1042</v>
      </c>
      <c r="C190" s="282">
        <v>2614.2599999999998</v>
      </c>
      <c r="D190" s="119">
        <v>14</v>
      </c>
      <c r="E190" s="119" t="s">
        <v>1289</v>
      </c>
      <c r="F190" s="119" t="s">
        <v>1138</v>
      </c>
    </row>
    <row r="191" spans="1:6" x14ac:dyDescent="0.25">
      <c r="A191" s="119" t="s">
        <v>1433</v>
      </c>
      <c r="B191" s="119" t="s">
        <v>1042</v>
      </c>
      <c r="C191" s="282">
        <v>9055.3399999999983</v>
      </c>
      <c r="D191" s="119">
        <v>14</v>
      </c>
      <c r="E191" s="119" t="s">
        <v>1289</v>
      </c>
      <c r="F191" s="119" t="s">
        <v>1138</v>
      </c>
    </row>
    <row r="192" spans="1:6" x14ac:dyDescent="0.25">
      <c r="A192" s="119" t="s">
        <v>1434</v>
      </c>
      <c r="B192" s="119" t="s">
        <v>1041</v>
      </c>
      <c r="C192" s="282">
        <v>51084.000000000007</v>
      </c>
      <c r="D192" s="119">
        <v>14</v>
      </c>
      <c r="E192" s="119" t="s">
        <v>1289</v>
      </c>
      <c r="F192" s="119" t="s">
        <v>1138</v>
      </c>
    </row>
    <row r="193" spans="1:6" x14ac:dyDescent="0.25">
      <c r="A193" s="119" t="s">
        <v>1044</v>
      </c>
      <c r="B193" s="119" t="s">
        <v>99</v>
      </c>
      <c r="C193" s="282">
        <v>3225.75</v>
      </c>
      <c r="D193" s="119">
        <v>14</v>
      </c>
      <c r="E193" s="119" t="s">
        <v>1289</v>
      </c>
      <c r="F193" s="119" t="s">
        <v>1138</v>
      </c>
    </row>
    <row r="194" spans="1:6" x14ac:dyDescent="0.25">
      <c r="A194" s="119" t="s">
        <v>1435</v>
      </c>
      <c r="B194" s="119" t="s">
        <v>99</v>
      </c>
      <c r="C194" s="282">
        <v>430853.25</v>
      </c>
      <c r="D194" s="119">
        <v>14</v>
      </c>
      <c r="E194" s="119" t="s">
        <v>1289</v>
      </c>
      <c r="F194" s="119" t="s">
        <v>1138</v>
      </c>
    </row>
    <row r="195" spans="1:6" x14ac:dyDescent="0.25">
      <c r="A195" s="119" t="s">
        <v>1436</v>
      </c>
      <c r="B195" s="119" t="s">
        <v>99</v>
      </c>
      <c r="C195" s="282">
        <v>809442.6100000001</v>
      </c>
      <c r="D195" s="119">
        <v>14</v>
      </c>
      <c r="E195" s="119" t="s">
        <v>1289</v>
      </c>
      <c r="F195" s="119" t="s">
        <v>1138</v>
      </c>
    </row>
    <row r="196" spans="1:6" x14ac:dyDescent="0.25">
      <c r="A196" s="119" t="s">
        <v>1045</v>
      </c>
      <c r="B196" s="119" t="s">
        <v>99</v>
      </c>
      <c r="C196" s="282">
        <v>1950.568</v>
      </c>
      <c r="D196" s="119">
        <v>14</v>
      </c>
      <c r="E196" s="119" t="s">
        <v>1289</v>
      </c>
      <c r="F196" s="119" t="s">
        <v>1138</v>
      </c>
    </row>
    <row r="197" spans="1:6" x14ac:dyDescent="0.25">
      <c r="A197" s="119" t="s">
        <v>1437</v>
      </c>
      <c r="B197" s="119" t="s">
        <v>1633</v>
      </c>
      <c r="C197" s="282">
        <v>1023486.1410000001</v>
      </c>
      <c r="D197" s="119">
        <v>14</v>
      </c>
      <c r="E197" s="119" t="s">
        <v>1289</v>
      </c>
      <c r="F197" s="119" t="s">
        <v>1138</v>
      </c>
    </row>
    <row r="198" spans="1:6" x14ac:dyDescent="0.25">
      <c r="A198" s="119" t="s">
        <v>1046</v>
      </c>
      <c r="B198" s="119" t="s">
        <v>1633</v>
      </c>
      <c r="C198" s="282">
        <v>2262.4</v>
      </c>
      <c r="D198" s="119">
        <v>14</v>
      </c>
      <c r="E198" s="119" t="s">
        <v>1289</v>
      </c>
      <c r="F198" s="119" t="s">
        <v>1138</v>
      </c>
    </row>
    <row r="199" spans="1:6" x14ac:dyDescent="0.25">
      <c r="A199" s="119" t="s">
        <v>1438</v>
      </c>
      <c r="B199" s="119" t="s">
        <v>1633</v>
      </c>
      <c r="C199" s="282">
        <v>3045.384</v>
      </c>
      <c r="D199" s="119">
        <v>14</v>
      </c>
      <c r="E199" s="119" t="s">
        <v>1289</v>
      </c>
      <c r="F199" s="119" t="s">
        <v>1138</v>
      </c>
    </row>
    <row r="200" spans="1:6" x14ac:dyDescent="0.25">
      <c r="A200" s="119" t="s">
        <v>1047</v>
      </c>
      <c r="B200" s="119" t="s">
        <v>109</v>
      </c>
      <c r="C200" s="282">
        <v>6900</v>
      </c>
      <c r="D200" s="119">
        <v>14</v>
      </c>
      <c r="E200" s="119" t="s">
        <v>1289</v>
      </c>
      <c r="F200" s="119" t="s">
        <v>1138</v>
      </c>
    </row>
    <row r="201" spans="1:6" x14ac:dyDescent="0.25">
      <c r="A201" s="119" t="s">
        <v>1439</v>
      </c>
      <c r="B201" s="119" t="s">
        <v>109</v>
      </c>
      <c r="C201" s="282">
        <v>20814.59</v>
      </c>
      <c r="D201" s="119">
        <v>14</v>
      </c>
      <c r="E201" s="119" t="s">
        <v>1289</v>
      </c>
      <c r="F201" s="119" t="s">
        <v>1138</v>
      </c>
    </row>
    <row r="202" spans="1:6" x14ac:dyDescent="0.25">
      <c r="A202" s="119" t="s">
        <v>1440</v>
      </c>
      <c r="B202" s="119" t="s">
        <v>109</v>
      </c>
      <c r="C202" s="282">
        <v>31.284000000000002</v>
      </c>
      <c r="D202" s="119">
        <v>14</v>
      </c>
      <c r="E202" s="119" t="s">
        <v>1289</v>
      </c>
      <c r="F202" s="119" t="s">
        <v>1138</v>
      </c>
    </row>
    <row r="203" spans="1:6" x14ac:dyDescent="0.25">
      <c r="A203" s="119" t="s">
        <v>1048</v>
      </c>
      <c r="B203" s="119" t="s">
        <v>109</v>
      </c>
      <c r="C203" s="282">
        <v>167663.63700000008</v>
      </c>
      <c r="D203" s="119">
        <v>14</v>
      </c>
      <c r="E203" s="119" t="s">
        <v>1289</v>
      </c>
      <c r="F203" s="119" t="s">
        <v>1138</v>
      </c>
    </row>
    <row r="204" spans="1:6" x14ac:dyDescent="0.25">
      <c r="A204" s="119" t="s">
        <v>1441</v>
      </c>
      <c r="B204" s="119" t="s">
        <v>109</v>
      </c>
      <c r="C204" s="282">
        <v>93068.625999999989</v>
      </c>
      <c r="D204" s="119">
        <v>14</v>
      </c>
      <c r="E204" s="119" t="s">
        <v>1289</v>
      </c>
      <c r="F204" s="119" t="s">
        <v>1138</v>
      </c>
    </row>
    <row r="205" spans="1:6" x14ac:dyDescent="0.25">
      <c r="A205" s="119" t="s">
        <v>1442</v>
      </c>
      <c r="B205" s="119" t="s">
        <v>109</v>
      </c>
      <c r="C205" s="282">
        <v>3240.5690000000004</v>
      </c>
      <c r="D205" s="119">
        <v>14</v>
      </c>
      <c r="E205" s="119" t="s">
        <v>1289</v>
      </c>
      <c r="F205" s="119" t="s">
        <v>1138</v>
      </c>
    </row>
    <row r="206" spans="1:6" x14ac:dyDescent="0.25">
      <c r="A206" s="119" t="s">
        <v>1443</v>
      </c>
      <c r="B206" s="119" t="s">
        <v>109</v>
      </c>
      <c r="C206" s="282">
        <v>140015.96100000001</v>
      </c>
      <c r="D206" s="119">
        <v>14</v>
      </c>
      <c r="E206" s="119" t="s">
        <v>1289</v>
      </c>
      <c r="F206" s="119" t="s">
        <v>1138</v>
      </c>
    </row>
    <row r="207" spans="1:6" x14ac:dyDescent="0.25">
      <c r="A207" s="119" t="s">
        <v>1444</v>
      </c>
      <c r="B207" s="119" t="s">
        <v>109</v>
      </c>
      <c r="C207" s="282">
        <v>50387.469000000005</v>
      </c>
      <c r="D207" s="119">
        <v>14</v>
      </c>
      <c r="E207" s="119" t="s">
        <v>1289</v>
      </c>
      <c r="F207" s="119" t="s">
        <v>1138</v>
      </c>
    </row>
    <row r="208" spans="1:6" x14ac:dyDescent="0.25">
      <c r="A208" s="119" t="s">
        <v>1049</v>
      </c>
      <c r="B208" s="119" t="s">
        <v>109</v>
      </c>
      <c r="C208" s="282">
        <v>15759.249</v>
      </c>
      <c r="D208" s="119">
        <v>14</v>
      </c>
      <c r="E208" s="119" t="s">
        <v>1289</v>
      </c>
      <c r="F208" s="119" t="s">
        <v>1138</v>
      </c>
    </row>
    <row r="209" spans="1:6" x14ac:dyDescent="0.25">
      <c r="A209" s="119" t="s">
        <v>1050</v>
      </c>
      <c r="B209" s="119" t="s">
        <v>109</v>
      </c>
      <c r="C209" s="282">
        <v>1689.8200000000002</v>
      </c>
      <c r="D209" s="119">
        <v>14</v>
      </c>
      <c r="E209" s="119" t="s">
        <v>1289</v>
      </c>
      <c r="F209" s="119" t="s">
        <v>1138</v>
      </c>
    </row>
    <row r="210" spans="1:6" x14ac:dyDescent="0.25">
      <c r="A210" s="119" t="s">
        <v>1051</v>
      </c>
      <c r="B210" s="119" t="s">
        <v>109</v>
      </c>
      <c r="C210" s="282">
        <v>33380.184999999998</v>
      </c>
      <c r="D210" s="119">
        <v>14</v>
      </c>
      <c r="E210" s="119" t="s">
        <v>1289</v>
      </c>
      <c r="F210" s="119" t="s">
        <v>1138</v>
      </c>
    </row>
    <row r="211" spans="1:6" x14ac:dyDescent="0.25">
      <c r="A211" s="119" t="s">
        <v>1052</v>
      </c>
      <c r="B211" s="119" t="s">
        <v>109</v>
      </c>
      <c r="C211" s="282">
        <v>40892.820999999996</v>
      </c>
      <c r="D211" s="119">
        <v>14</v>
      </c>
      <c r="E211" s="119" t="s">
        <v>1289</v>
      </c>
      <c r="F211" s="119" t="s">
        <v>1138</v>
      </c>
    </row>
    <row r="212" spans="1:6" x14ac:dyDescent="0.25">
      <c r="A212" s="119" t="s">
        <v>1445</v>
      </c>
      <c r="B212" s="119" t="s">
        <v>109</v>
      </c>
      <c r="C212" s="282">
        <v>5472.6725000000006</v>
      </c>
      <c r="D212" s="119">
        <v>14</v>
      </c>
      <c r="E212" s="119" t="s">
        <v>1289</v>
      </c>
      <c r="F212" s="119" t="s">
        <v>1138</v>
      </c>
    </row>
    <row r="213" spans="1:6" x14ac:dyDescent="0.25">
      <c r="A213" s="119" t="s">
        <v>1446</v>
      </c>
      <c r="B213" s="119" t="s">
        <v>109</v>
      </c>
      <c r="C213" s="282">
        <v>22307.008000000002</v>
      </c>
      <c r="D213" s="119">
        <v>14</v>
      </c>
      <c r="E213" s="119" t="s">
        <v>1289</v>
      </c>
      <c r="F213" s="119" t="s">
        <v>1138</v>
      </c>
    </row>
    <row r="214" spans="1:6" x14ac:dyDescent="0.25">
      <c r="A214" s="119" t="s">
        <v>1447</v>
      </c>
      <c r="B214" s="119" t="s">
        <v>109</v>
      </c>
      <c r="C214" s="282">
        <v>162621.48300000001</v>
      </c>
      <c r="D214" s="119">
        <v>14</v>
      </c>
      <c r="E214" s="119" t="s">
        <v>1289</v>
      </c>
      <c r="F214" s="119" t="s">
        <v>1138</v>
      </c>
    </row>
    <row r="215" spans="1:6" x14ac:dyDescent="0.25">
      <c r="A215" s="119" t="s">
        <v>1448</v>
      </c>
      <c r="B215" s="119" t="s">
        <v>109</v>
      </c>
      <c r="C215" s="282">
        <v>100264.428</v>
      </c>
      <c r="D215" s="119">
        <v>14</v>
      </c>
      <c r="E215" s="119" t="s">
        <v>1289</v>
      </c>
      <c r="F215" s="119" t="s">
        <v>1138</v>
      </c>
    </row>
    <row r="216" spans="1:6" x14ac:dyDescent="0.25">
      <c r="A216" s="119" t="s">
        <v>1449</v>
      </c>
      <c r="B216" s="119" t="s">
        <v>109</v>
      </c>
      <c r="C216" s="282">
        <v>45908.087999999996</v>
      </c>
      <c r="D216" s="119">
        <v>14</v>
      </c>
      <c r="E216" s="119" t="s">
        <v>1289</v>
      </c>
      <c r="F216" s="119" t="s">
        <v>1138</v>
      </c>
    </row>
    <row r="217" spans="1:6" x14ac:dyDescent="0.25">
      <c r="A217" s="119" t="s">
        <v>1053</v>
      </c>
      <c r="B217" s="119" t="s">
        <v>109</v>
      </c>
      <c r="C217" s="282">
        <v>558969.24700000009</v>
      </c>
      <c r="D217" s="119">
        <v>14</v>
      </c>
      <c r="E217" s="119" t="s">
        <v>1289</v>
      </c>
      <c r="F217" s="119" t="s">
        <v>1138</v>
      </c>
    </row>
    <row r="218" spans="1:6" x14ac:dyDescent="0.25">
      <c r="A218" s="119" t="s">
        <v>1054</v>
      </c>
      <c r="B218" s="119" t="s">
        <v>109</v>
      </c>
      <c r="C218" s="282">
        <v>184803.69200000001</v>
      </c>
      <c r="D218" s="119">
        <v>14</v>
      </c>
      <c r="E218" s="119" t="s">
        <v>1289</v>
      </c>
      <c r="F218" s="119" t="s">
        <v>1138</v>
      </c>
    </row>
    <row r="219" spans="1:6" x14ac:dyDescent="0.25">
      <c r="A219" s="119" t="s">
        <v>1450</v>
      </c>
      <c r="B219" s="119" t="s">
        <v>110</v>
      </c>
      <c r="C219" s="282">
        <v>88258.752000000037</v>
      </c>
      <c r="D219" s="119">
        <v>14</v>
      </c>
      <c r="E219" s="119" t="s">
        <v>1289</v>
      </c>
      <c r="F219" s="119" t="s">
        <v>1138</v>
      </c>
    </row>
    <row r="220" spans="1:6" x14ac:dyDescent="0.25">
      <c r="A220" s="119" t="s">
        <v>1055</v>
      </c>
      <c r="B220" s="119" t="s">
        <v>110</v>
      </c>
      <c r="C220" s="282">
        <v>303.44600000000003</v>
      </c>
      <c r="D220" s="119">
        <v>14</v>
      </c>
      <c r="E220" s="119" t="s">
        <v>1289</v>
      </c>
      <c r="F220" s="119" t="s">
        <v>1138</v>
      </c>
    </row>
    <row r="221" spans="1:6" x14ac:dyDescent="0.25">
      <c r="A221" s="119" t="s">
        <v>1451</v>
      </c>
      <c r="B221" s="119" t="s">
        <v>110</v>
      </c>
      <c r="C221" s="282">
        <v>15834.375</v>
      </c>
      <c r="D221" s="119">
        <v>14</v>
      </c>
      <c r="E221" s="119" t="s">
        <v>1289</v>
      </c>
      <c r="F221" s="119" t="s">
        <v>1138</v>
      </c>
    </row>
    <row r="222" spans="1:6" x14ac:dyDescent="0.25">
      <c r="A222" s="119" t="s">
        <v>1452</v>
      </c>
      <c r="B222" s="119" t="s">
        <v>112</v>
      </c>
      <c r="C222" s="282">
        <v>1604.39</v>
      </c>
      <c r="D222" s="119">
        <v>14</v>
      </c>
      <c r="E222" s="119" t="s">
        <v>1289</v>
      </c>
      <c r="F222" s="119" t="s">
        <v>1138</v>
      </c>
    </row>
    <row r="223" spans="1:6" x14ac:dyDescent="0.25">
      <c r="A223" s="119" t="s">
        <v>1453</v>
      </c>
      <c r="B223" s="119" t="s">
        <v>112</v>
      </c>
      <c r="C223" s="282">
        <v>252241.05800000002</v>
      </c>
      <c r="D223" s="119">
        <v>14</v>
      </c>
      <c r="E223" s="119" t="s">
        <v>1289</v>
      </c>
      <c r="F223" s="119" t="s">
        <v>1138</v>
      </c>
    </row>
    <row r="224" spans="1:6" x14ac:dyDescent="0.25">
      <c r="A224" s="119" t="s">
        <v>1454</v>
      </c>
      <c r="B224" s="119" t="s">
        <v>112</v>
      </c>
      <c r="C224" s="282">
        <v>31084.800000000003</v>
      </c>
      <c r="D224" s="119">
        <v>14</v>
      </c>
      <c r="E224" s="119" t="s">
        <v>1289</v>
      </c>
      <c r="F224" s="119" t="s">
        <v>1138</v>
      </c>
    </row>
    <row r="225" spans="1:6" x14ac:dyDescent="0.25">
      <c r="A225" s="119" t="s">
        <v>1455</v>
      </c>
      <c r="B225" s="119" t="s">
        <v>114</v>
      </c>
      <c r="C225" s="282">
        <v>1817605.2720000008</v>
      </c>
      <c r="D225" s="119">
        <v>14</v>
      </c>
      <c r="E225" s="119" t="s">
        <v>1289</v>
      </c>
      <c r="F225" s="119" t="s">
        <v>1138</v>
      </c>
    </row>
    <row r="226" spans="1:6" x14ac:dyDescent="0.25">
      <c r="A226" s="119" t="s">
        <v>1056</v>
      </c>
      <c r="B226" s="119" t="s">
        <v>114</v>
      </c>
      <c r="C226" s="282">
        <v>302377.40000000002</v>
      </c>
      <c r="D226" s="119">
        <v>14</v>
      </c>
      <c r="E226" s="119" t="s">
        <v>1289</v>
      </c>
      <c r="F226" s="119" t="s">
        <v>1138</v>
      </c>
    </row>
    <row r="227" spans="1:6" x14ac:dyDescent="0.25">
      <c r="A227" s="119" t="s">
        <v>1057</v>
      </c>
      <c r="B227" s="119" t="s">
        <v>116</v>
      </c>
      <c r="C227" s="282">
        <v>25932.22</v>
      </c>
      <c r="D227" s="119">
        <v>14</v>
      </c>
      <c r="E227" s="119" t="s">
        <v>1289</v>
      </c>
      <c r="F227" s="119" t="s">
        <v>1138</v>
      </c>
    </row>
    <row r="228" spans="1:6" x14ac:dyDescent="0.25">
      <c r="A228" s="119" t="s">
        <v>1456</v>
      </c>
      <c r="B228" s="119" t="s">
        <v>116</v>
      </c>
      <c r="C228" s="282">
        <v>25747.252</v>
      </c>
      <c r="D228" s="119">
        <v>14</v>
      </c>
      <c r="E228" s="119" t="s">
        <v>1289</v>
      </c>
      <c r="F228" s="119" t="s">
        <v>1138</v>
      </c>
    </row>
    <row r="229" spans="1:6" x14ac:dyDescent="0.25">
      <c r="A229" s="119" t="s">
        <v>1457</v>
      </c>
      <c r="B229" s="119" t="s">
        <v>116</v>
      </c>
      <c r="C229" s="282">
        <v>39803.4</v>
      </c>
      <c r="D229" s="119">
        <v>14</v>
      </c>
      <c r="E229" s="119" t="s">
        <v>1289</v>
      </c>
      <c r="F229" s="119" t="s">
        <v>1138</v>
      </c>
    </row>
    <row r="230" spans="1:6" x14ac:dyDescent="0.25">
      <c r="A230" s="119" t="s">
        <v>1458</v>
      </c>
      <c r="B230" s="119" t="s">
        <v>116</v>
      </c>
      <c r="C230" s="282">
        <v>113162.878</v>
      </c>
      <c r="D230" s="119">
        <v>14</v>
      </c>
      <c r="E230" s="119" t="s">
        <v>1289</v>
      </c>
      <c r="F230" s="119" t="s">
        <v>1138</v>
      </c>
    </row>
    <row r="231" spans="1:6" x14ac:dyDescent="0.25">
      <c r="A231" s="119" t="s">
        <v>1459</v>
      </c>
      <c r="B231" s="119" t="s">
        <v>116</v>
      </c>
      <c r="C231" s="282">
        <v>20278.544000000002</v>
      </c>
      <c r="D231" s="119">
        <v>14</v>
      </c>
      <c r="E231" s="119" t="s">
        <v>1289</v>
      </c>
      <c r="F231" s="119" t="s">
        <v>1138</v>
      </c>
    </row>
    <row r="232" spans="1:6" x14ac:dyDescent="0.25">
      <c r="A232" s="119" t="s">
        <v>1058</v>
      </c>
      <c r="B232" s="119" t="s">
        <v>1059</v>
      </c>
      <c r="C232" s="282">
        <v>54549940</v>
      </c>
      <c r="D232" s="119">
        <v>14</v>
      </c>
      <c r="E232" s="119" t="s">
        <v>1289</v>
      </c>
      <c r="F232" s="119" t="s">
        <v>1138</v>
      </c>
    </row>
    <row r="233" spans="1:6" x14ac:dyDescent="0.25">
      <c r="A233" s="119" t="s">
        <v>1060</v>
      </c>
      <c r="B233" s="119" t="s">
        <v>1061</v>
      </c>
      <c r="C233" s="282">
        <v>20000</v>
      </c>
      <c r="D233" s="119">
        <v>14</v>
      </c>
      <c r="E233" s="119" t="s">
        <v>1289</v>
      </c>
      <c r="F233" s="119" t="s">
        <v>1138</v>
      </c>
    </row>
    <row r="234" spans="1:6" x14ac:dyDescent="0.25">
      <c r="A234" s="119" t="s">
        <v>1460</v>
      </c>
      <c r="B234" s="119" t="s">
        <v>1062</v>
      </c>
      <c r="C234" s="282">
        <v>168000</v>
      </c>
      <c r="D234" s="119">
        <v>14</v>
      </c>
      <c r="E234" s="119" t="s">
        <v>1289</v>
      </c>
      <c r="F234" s="119" t="s">
        <v>1138</v>
      </c>
    </row>
    <row r="235" spans="1:6" x14ac:dyDescent="0.25">
      <c r="A235" s="119" t="s">
        <v>1461</v>
      </c>
      <c r="B235" s="119" t="s">
        <v>1062</v>
      </c>
      <c r="C235" s="282">
        <v>278400</v>
      </c>
      <c r="D235" s="119">
        <v>14</v>
      </c>
      <c r="E235" s="119" t="s">
        <v>1289</v>
      </c>
      <c r="F235" s="119" t="s">
        <v>1138</v>
      </c>
    </row>
    <row r="236" spans="1:6" x14ac:dyDescent="0.25">
      <c r="A236" s="119" t="s">
        <v>1462</v>
      </c>
      <c r="B236" s="119" t="s">
        <v>1062</v>
      </c>
      <c r="C236" s="282">
        <v>294000</v>
      </c>
      <c r="D236" s="119">
        <v>14</v>
      </c>
      <c r="E236" s="119" t="s">
        <v>1289</v>
      </c>
      <c r="F236" s="119" t="s">
        <v>1138</v>
      </c>
    </row>
    <row r="237" spans="1:6" x14ac:dyDescent="0.25">
      <c r="A237" s="119" t="s">
        <v>1463</v>
      </c>
      <c r="B237" s="119" t="s">
        <v>1062</v>
      </c>
      <c r="C237" s="282">
        <v>27000</v>
      </c>
      <c r="D237" s="119">
        <v>14</v>
      </c>
      <c r="E237" s="119" t="s">
        <v>1289</v>
      </c>
      <c r="F237" s="119" t="s">
        <v>1138</v>
      </c>
    </row>
    <row r="238" spans="1:6" x14ac:dyDescent="0.25">
      <c r="A238" s="119" t="s">
        <v>1464</v>
      </c>
      <c r="B238" s="119" t="s">
        <v>1063</v>
      </c>
      <c r="C238" s="282">
        <v>11280</v>
      </c>
      <c r="D238" s="119">
        <v>14</v>
      </c>
      <c r="E238" s="119" t="s">
        <v>1289</v>
      </c>
      <c r="F238" s="119" t="s">
        <v>1138</v>
      </c>
    </row>
    <row r="239" spans="1:6" x14ac:dyDescent="0.25">
      <c r="A239" s="119" t="s">
        <v>1465</v>
      </c>
      <c r="B239" s="119" t="s">
        <v>1064</v>
      </c>
      <c r="C239" s="282">
        <v>387450</v>
      </c>
      <c r="D239" s="119">
        <v>14</v>
      </c>
      <c r="E239" s="119" t="s">
        <v>1289</v>
      </c>
      <c r="F239" s="119" t="s">
        <v>1138</v>
      </c>
    </row>
    <row r="240" spans="1:6" x14ac:dyDescent="0.25">
      <c r="A240" s="119" t="s">
        <v>1466</v>
      </c>
      <c r="B240" s="119" t="s">
        <v>1064</v>
      </c>
      <c r="C240" s="282">
        <v>648000</v>
      </c>
      <c r="D240" s="119">
        <v>14</v>
      </c>
      <c r="E240" s="119" t="s">
        <v>1289</v>
      </c>
      <c r="F240" s="119" t="s">
        <v>1138</v>
      </c>
    </row>
    <row r="241" spans="1:6" x14ac:dyDescent="0.25">
      <c r="A241" s="119" t="s">
        <v>1065</v>
      </c>
      <c r="B241" s="119" t="s">
        <v>1634</v>
      </c>
      <c r="C241" s="282">
        <v>35000</v>
      </c>
      <c r="D241" s="119">
        <v>14</v>
      </c>
      <c r="E241" s="119" t="s">
        <v>1289</v>
      </c>
      <c r="F241" s="119" t="s">
        <v>1138</v>
      </c>
    </row>
    <row r="242" spans="1:6" x14ac:dyDescent="0.25">
      <c r="A242" s="119" t="s">
        <v>1467</v>
      </c>
      <c r="B242" s="119" t="s">
        <v>1634</v>
      </c>
      <c r="C242" s="282">
        <v>168000</v>
      </c>
      <c r="D242" s="119">
        <v>14</v>
      </c>
      <c r="E242" s="119" t="s">
        <v>1289</v>
      </c>
      <c r="F242" s="119" t="s">
        <v>1138</v>
      </c>
    </row>
    <row r="243" spans="1:6" x14ac:dyDescent="0.25">
      <c r="A243" s="119" t="s">
        <v>1468</v>
      </c>
      <c r="B243" s="119" t="s">
        <v>1634</v>
      </c>
      <c r="C243" s="282">
        <v>54000</v>
      </c>
      <c r="D243" s="119">
        <v>14</v>
      </c>
      <c r="E243" s="119" t="s">
        <v>1289</v>
      </c>
      <c r="F243" s="119" t="s">
        <v>1138</v>
      </c>
    </row>
    <row r="244" spans="1:6" x14ac:dyDescent="0.25">
      <c r="A244" s="119" t="s">
        <v>1469</v>
      </c>
      <c r="B244" s="119" t="s">
        <v>1066</v>
      </c>
      <c r="C244" s="282">
        <v>297711.16800000001</v>
      </c>
      <c r="D244" s="119">
        <v>14</v>
      </c>
      <c r="E244" s="119" t="s">
        <v>1289</v>
      </c>
      <c r="F244" s="119" t="s">
        <v>1138</v>
      </c>
    </row>
    <row r="245" spans="1:6" x14ac:dyDescent="0.25">
      <c r="A245" s="119" t="s">
        <v>1067</v>
      </c>
      <c r="B245" s="119" t="s">
        <v>131</v>
      </c>
      <c r="C245" s="282">
        <v>750000</v>
      </c>
      <c r="D245" s="119">
        <v>14</v>
      </c>
      <c r="E245" s="119" t="s">
        <v>1289</v>
      </c>
      <c r="F245" s="119" t="s">
        <v>1138</v>
      </c>
    </row>
    <row r="246" spans="1:6" x14ac:dyDescent="0.25">
      <c r="A246" s="119" t="s">
        <v>1470</v>
      </c>
      <c r="B246" s="119" t="s">
        <v>131</v>
      </c>
      <c r="C246" s="282">
        <v>108000</v>
      </c>
      <c r="D246" s="119">
        <v>14</v>
      </c>
      <c r="E246" s="119" t="s">
        <v>1289</v>
      </c>
      <c r="F246" s="119" t="s">
        <v>1138</v>
      </c>
    </row>
    <row r="247" spans="1:6" x14ac:dyDescent="0.25">
      <c r="A247" s="119" t="s">
        <v>1471</v>
      </c>
      <c r="B247" s="119" t="s">
        <v>131</v>
      </c>
      <c r="C247" s="282">
        <v>15000</v>
      </c>
      <c r="D247" s="119">
        <v>14</v>
      </c>
      <c r="E247" s="119" t="s">
        <v>1289</v>
      </c>
      <c r="F247" s="119" t="s">
        <v>1138</v>
      </c>
    </row>
    <row r="248" spans="1:6" x14ac:dyDescent="0.25">
      <c r="A248" s="119" t="s">
        <v>1472</v>
      </c>
      <c r="B248" s="119" t="s">
        <v>131</v>
      </c>
      <c r="C248" s="282">
        <v>26500</v>
      </c>
      <c r="D248" s="119">
        <v>14</v>
      </c>
      <c r="E248" s="119" t="s">
        <v>1289</v>
      </c>
      <c r="F248" s="119" t="s">
        <v>1138</v>
      </c>
    </row>
    <row r="249" spans="1:6" x14ac:dyDescent="0.25">
      <c r="A249" s="119" t="s">
        <v>1473</v>
      </c>
      <c r="B249" s="119" t="s">
        <v>1635</v>
      </c>
      <c r="C249" s="282">
        <v>2420</v>
      </c>
      <c r="D249" s="119">
        <v>14</v>
      </c>
      <c r="E249" s="119" t="s">
        <v>1289</v>
      </c>
      <c r="F249" s="119" t="s">
        <v>1138</v>
      </c>
    </row>
    <row r="250" spans="1:6" x14ac:dyDescent="0.25">
      <c r="A250" s="119" t="s">
        <v>1474</v>
      </c>
      <c r="B250" s="119" t="s">
        <v>135</v>
      </c>
      <c r="C250" s="282">
        <v>176400</v>
      </c>
      <c r="D250" s="119">
        <v>14</v>
      </c>
      <c r="E250" s="119" t="s">
        <v>1289</v>
      </c>
      <c r="F250" s="119" t="s">
        <v>1138</v>
      </c>
    </row>
    <row r="251" spans="1:6" x14ac:dyDescent="0.25">
      <c r="A251" s="119" t="s">
        <v>1475</v>
      </c>
      <c r="B251" s="119" t="s">
        <v>135</v>
      </c>
      <c r="C251" s="282">
        <v>180000</v>
      </c>
      <c r="D251" s="119">
        <v>14</v>
      </c>
      <c r="E251" s="119" t="s">
        <v>1289</v>
      </c>
      <c r="F251" s="119" t="s">
        <v>1138</v>
      </c>
    </row>
    <row r="252" spans="1:6" x14ac:dyDescent="0.25">
      <c r="A252" s="119" t="s">
        <v>1476</v>
      </c>
      <c r="B252" s="119" t="s">
        <v>135</v>
      </c>
      <c r="C252" s="282">
        <v>600000</v>
      </c>
      <c r="D252" s="119">
        <v>14</v>
      </c>
      <c r="E252" s="119" t="s">
        <v>1289</v>
      </c>
      <c r="F252" s="119" t="s">
        <v>1138</v>
      </c>
    </row>
    <row r="253" spans="1:6" x14ac:dyDescent="0.25">
      <c r="A253" s="119" t="s">
        <v>1477</v>
      </c>
      <c r="B253" s="119" t="s">
        <v>1636</v>
      </c>
      <c r="C253" s="282">
        <v>854206.58700000006</v>
      </c>
      <c r="D253" s="119">
        <v>14</v>
      </c>
      <c r="E253" s="119" t="s">
        <v>1289</v>
      </c>
      <c r="F253" s="119" t="s">
        <v>1138</v>
      </c>
    </row>
    <row r="254" spans="1:6" x14ac:dyDescent="0.25">
      <c r="A254" s="119" t="s">
        <v>1478</v>
      </c>
      <c r="B254" s="119" t="s">
        <v>1068</v>
      </c>
      <c r="C254" s="282">
        <v>367200</v>
      </c>
      <c r="D254" s="119">
        <v>14</v>
      </c>
      <c r="E254" s="119" t="s">
        <v>1289</v>
      </c>
      <c r="F254" s="119" t="s">
        <v>1138</v>
      </c>
    </row>
    <row r="255" spans="1:6" x14ac:dyDescent="0.25">
      <c r="A255" s="119" t="s">
        <v>1479</v>
      </c>
      <c r="B255" s="119" t="s">
        <v>1068</v>
      </c>
      <c r="C255" s="282">
        <v>338000</v>
      </c>
      <c r="D255" s="119">
        <v>14</v>
      </c>
      <c r="E255" s="119" t="s">
        <v>1289</v>
      </c>
      <c r="F255" s="119" t="s">
        <v>1138</v>
      </c>
    </row>
    <row r="256" spans="1:6" x14ac:dyDescent="0.25">
      <c r="A256" s="119" t="s">
        <v>1480</v>
      </c>
      <c r="B256" s="119" t="s">
        <v>1068</v>
      </c>
      <c r="C256" s="282">
        <v>25000</v>
      </c>
      <c r="D256" s="119">
        <v>14</v>
      </c>
      <c r="E256" s="119" t="s">
        <v>1289</v>
      </c>
      <c r="F256" s="119" t="s">
        <v>1138</v>
      </c>
    </row>
    <row r="257" spans="1:6" x14ac:dyDescent="0.25">
      <c r="A257" s="119" t="s">
        <v>1069</v>
      </c>
      <c r="B257" s="119" t="s">
        <v>1068</v>
      </c>
      <c r="C257" s="282">
        <v>144000</v>
      </c>
      <c r="D257" s="119">
        <v>14</v>
      </c>
      <c r="E257" s="119" t="s">
        <v>1289</v>
      </c>
      <c r="F257" s="119" t="s">
        <v>1138</v>
      </c>
    </row>
    <row r="258" spans="1:6" x14ac:dyDescent="0.25">
      <c r="A258" s="119" t="s">
        <v>1481</v>
      </c>
      <c r="B258" s="119" t="s">
        <v>142</v>
      </c>
      <c r="C258" s="282">
        <v>70000</v>
      </c>
      <c r="D258" s="119">
        <v>14</v>
      </c>
      <c r="E258" s="119" t="s">
        <v>1289</v>
      </c>
      <c r="F258" s="119" t="s">
        <v>1138</v>
      </c>
    </row>
    <row r="259" spans="1:6" x14ac:dyDescent="0.25">
      <c r="A259" s="119" t="s">
        <v>1482</v>
      </c>
      <c r="B259" s="119" t="s">
        <v>142</v>
      </c>
      <c r="C259" s="282">
        <v>400000</v>
      </c>
      <c r="D259" s="119">
        <v>14</v>
      </c>
      <c r="E259" s="119" t="s">
        <v>1289</v>
      </c>
      <c r="F259" s="119" t="s">
        <v>1138</v>
      </c>
    </row>
    <row r="260" spans="1:6" x14ac:dyDescent="0.25">
      <c r="A260" s="119" t="s">
        <v>1070</v>
      </c>
      <c r="B260" s="119" t="s">
        <v>1071</v>
      </c>
      <c r="C260" s="282">
        <v>900000</v>
      </c>
      <c r="D260" s="119">
        <v>14</v>
      </c>
      <c r="E260" s="119" t="s">
        <v>1289</v>
      </c>
      <c r="F260" s="119" t="s">
        <v>1138</v>
      </c>
    </row>
    <row r="261" spans="1:6" x14ac:dyDescent="0.25">
      <c r="A261" s="119" t="s">
        <v>1483</v>
      </c>
      <c r="B261" s="119" t="s">
        <v>1072</v>
      </c>
      <c r="C261" s="282">
        <v>428140</v>
      </c>
      <c r="D261" s="119">
        <v>14</v>
      </c>
      <c r="E261" s="119" t="s">
        <v>1289</v>
      </c>
      <c r="F261" s="119" t="s">
        <v>1138</v>
      </c>
    </row>
    <row r="262" spans="1:6" x14ac:dyDescent="0.25">
      <c r="A262" s="119" t="s">
        <v>1484</v>
      </c>
      <c r="B262" s="119" t="s">
        <v>1072</v>
      </c>
      <c r="C262" s="282">
        <v>96000</v>
      </c>
      <c r="D262" s="119">
        <v>14</v>
      </c>
      <c r="E262" s="119" t="s">
        <v>1289</v>
      </c>
      <c r="F262" s="119" t="s">
        <v>1138</v>
      </c>
    </row>
    <row r="263" spans="1:6" x14ac:dyDescent="0.25">
      <c r="A263" s="119" t="s">
        <v>1073</v>
      </c>
      <c r="B263" s="119" t="s">
        <v>1072</v>
      </c>
      <c r="C263" s="282">
        <v>328000</v>
      </c>
      <c r="D263" s="119">
        <v>14</v>
      </c>
      <c r="E263" s="119" t="s">
        <v>1289</v>
      </c>
      <c r="F263" s="119" t="s">
        <v>1138</v>
      </c>
    </row>
    <row r="264" spans="1:6" x14ac:dyDescent="0.25">
      <c r="A264" s="119" t="s">
        <v>1485</v>
      </c>
      <c r="B264" s="119" t="s">
        <v>1074</v>
      </c>
      <c r="C264" s="282">
        <v>1400</v>
      </c>
      <c r="D264" s="119">
        <v>14</v>
      </c>
      <c r="E264" s="119" t="s">
        <v>1289</v>
      </c>
      <c r="F264" s="119" t="s">
        <v>1138</v>
      </c>
    </row>
    <row r="265" spans="1:6" x14ac:dyDescent="0.25">
      <c r="A265" s="119" t="s">
        <v>1486</v>
      </c>
      <c r="B265" s="119" t="s">
        <v>1074</v>
      </c>
      <c r="C265" s="282">
        <v>108000</v>
      </c>
      <c r="D265" s="119">
        <v>14</v>
      </c>
      <c r="E265" s="119" t="s">
        <v>1289</v>
      </c>
      <c r="F265" s="119" t="s">
        <v>1138</v>
      </c>
    </row>
    <row r="266" spans="1:6" x14ac:dyDescent="0.25">
      <c r="A266" s="119" t="s">
        <v>1487</v>
      </c>
      <c r="B266" s="119" t="s">
        <v>1074</v>
      </c>
      <c r="C266" s="282">
        <v>4000</v>
      </c>
      <c r="D266" s="119">
        <v>14</v>
      </c>
      <c r="E266" s="119" t="s">
        <v>1289</v>
      </c>
      <c r="F266" s="119" t="s">
        <v>1138</v>
      </c>
    </row>
    <row r="267" spans="1:6" x14ac:dyDescent="0.25">
      <c r="A267" s="119" t="s">
        <v>1488</v>
      </c>
      <c r="B267" s="119" t="s">
        <v>1075</v>
      </c>
      <c r="C267" s="282">
        <v>399600</v>
      </c>
      <c r="D267" s="119">
        <v>14</v>
      </c>
      <c r="E267" s="119" t="s">
        <v>1289</v>
      </c>
      <c r="F267" s="119" t="s">
        <v>1138</v>
      </c>
    </row>
    <row r="268" spans="1:6" x14ac:dyDescent="0.25">
      <c r="A268" s="119" t="s">
        <v>1489</v>
      </c>
      <c r="B268" s="119" t="s">
        <v>1075</v>
      </c>
      <c r="C268" s="282">
        <v>2322600</v>
      </c>
      <c r="D268" s="119">
        <v>14</v>
      </c>
      <c r="E268" s="119" t="s">
        <v>1289</v>
      </c>
      <c r="F268" s="119" t="s">
        <v>1138</v>
      </c>
    </row>
    <row r="269" spans="1:6" x14ac:dyDescent="0.25">
      <c r="A269" s="119" t="s">
        <v>1076</v>
      </c>
      <c r="B269" s="119" t="s">
        <v>1637</v>
      </c>
      <c r="C269" s="282">
        <v>2556000</v>
      </c>
      <c r="D269" s="119">
        <v>14</v>
      </c>
      <c r="E269" s="119" t="s">
        <v>1289</v>
      </c>
      <c r="F269" s="119" t="s">
        <v>1138</v>
      </c>
    </row>
    <row r="270" spans="1:6" x14ac:dyDescent="0.25">
      <c r="A270" s="119" t="s">
        <v>1490</v>
      </c>
      <c r="B270" s="119" t="s">
        <v>1637</v>
      </c>
      <c r="C270" s="282">
        <v>152373.11090000003</v>
      </c>
      <c r="D270" s="119">
        <v>14</v>
      </c>
      <c r="E270" s="119" t="s">
        <v>1289</v>
      </c>
      <c r="F270" s="119" t="s">
        <v>1138</v>
      </c>
    </row>
    <row r="271" spans="1:6" x14ac:dyDescent="0.25">
      <c r="A271" s="119" t="s">
        <v>1491</v>
      </c>
      <c r="B271" s="119" t="s">
        <v>1637</v>
      </c>
      <c r="C271" s="282">
        <v>9600</v>
      </c>
      <c r="D271" s="119">
        <v>14</v>
      </c>
      <c r="E271" s="119" t="s">
        <v>1289</v>
      </c>
      <c r="F271" s="119" t="s">
        <v>1138</v>
      </c>
    </row>
    <row r="272" spans="1:6" x14ac:dyDescent="0.25">
      <c r="A272" s="119" t="s">
        <v>1492</v>
      </c>
      <c r="B272" s="119" t="s">
        <v>1637</v>
      </c>
      <c r="C272" s="282">
        <v>1900000</v>
      </c>
      <c r="D272" s="119">
        <v>14</v>
      </c>
      <c r="E272" s="119" t="s">
        <v>1289</v>
      </c>
      <c r="F272" s="119" t="s">
        <v>1138</v>
      </c>
    </row>
    <row r="273" spans="1:6" x14ac:dyDescent="0.25">
      <c r="A273" s="119" t="s">
        <v>1077</v>
      </c>
      <c r="B273" s="119" t="s">
        <v>1637</v>
      </c>
      <c r="C273" s="282">
        <v>504000</v>
      </c>
      <c r="D273" s="119">
        <v>14</v>
      </c>
      <c r="E273" s="119" t="s">
        <v>1289</v>
      </c>
      <c r="F273" s="119" t="s">
        <v>1138</v>
      </c>
    </row>
    <row r="274" spans="1:6" x14ac:dyDescent="0.25">
      <c r="A274" s="119" t="s">
        <v>1493</v>
      </c>
      <c r="B274" s="119" t="s">
        <v>1637</v>
      </c>
      <c r="C274" s="282">
        <v>126103.9</v>
      </c>
      <c r="D274" s="119">
        <v>14</v>
      </c>
      <c r="E274" s="119" t="s">
        <v>1289</v>
      </c>
      <c r="F274" s="119" t="s">
        <v>1138</v>
      </c>
    </row>
    <row r="275" spans="1:6" x14ac:dyDescent="0.25">
      <c r="A275" s="119" t="s">
        <v>1078</v>
      </c>
      <c r="B275" s="119" t="s">
        <v>150</v>
      </c>
      <c r="C275" s="282">
        <v>600000</v>
      </c>
      <c r="D275" s="119">
        <v>14</v>
      </c>
      <c r="E275" s="119" t="s">
        <v>1289</v>
      </c>
      <c r="F275" s="119" t="s">
        <v>1138</v>
      </c>
    </row>
    <row r="276" spans="1:6" x14ac:dyDescent="0.25">
      <c r="A276" s="119" t="s">
        <v>1494</v>
      </c>
      <c r="B276" s="119" t="s">
        <v>150</v>
      </c>
      <c r="C276" s="282">
        <v>157028.44</v>
      </c>
      <c r="D276" s="119">
        <v>14</v>
      </c>
      <c r="E276" s="119" t="s">
        <v>1289</v>
      </c>
      <c r="F276" s="119" t="s">
        <v>1138</v>
      </c>
    </row>
    <row r="277" spans="1:6" x14ac:dyDescent="0.25">
      <c r="A277" s="119" t="s">
        <v>1079</v>
      </c>
      <c r="B277" s="119" t="s">
        <v>152</v>
      </c>
      <c r="C277" s="282">
        <v>1000000</v>
      </c>
      <c r="D277" s="119">
        <v>14</v>
      </c>
      <c r="E277" s="119" t="s">
        <v>1289</v>
      </c>
      <c r="F277" s="119" t="s">
        <v>1138</v>
      </c>
    </row>
    <row r="278" spans="1:6" x14ac:dyDescent="0.25">
      <c r="A278" s="119" t="s">
        <v>1495</v>
      </c>
      <c r="B278" s="119" t="s">
        <v>153</v>
      </c>
      <c r="C278" s="282">
        <v>145204.76250000001</v>
      </c>
      <c r="D278" s="119">
        <v>14</v>
      </c>
      <c r="E278" s="119" t="s">
        <v>1289</v>
      </c>
      <c r="F278" s="119" t="s">
        <v>1138</v>
      </c>
    </row>
    <row r="279" spans="1:6" x14ac:dyDescent="0.25">
      <c r="A279" s="119" t="s">
        <v>1496</v>
      </c>
      <c r="B279" s="119" t="s">
        <v>154</v>
      </c>
      <c r="C279" s="282">
        <v>982233.07049999991</v>
      </c>
      <c r="D279" s="119">
        <v>14</v>
      </c>
      <c r="E279" s="119" t="s">
        <v>1289</v>
      </c>
      <c r="F279" s="119" t="s">
        <v>1138</v>
      </c>
    </row>
    <row r="280" spans="1:6" x14ac:dyDescent="0.25">
      <c r="A280" s="119" t="s">
        <v>1497</v>
      </c>
      <c r="B280" s="119" t="s">
        <v>154</v>
      </c>
      <c r="C280" s="282">
        <v>20000</v>
      </c>
      <c r="D280" s="119">
        <v>14</v>
      </c>
      <c r="E280" s="119" t="s">
        <v>1289</v>
      </c>
      <c r="F280" s="119" t="s">
        <v>1138</v>
      </c>
    </row>
    <row r="281" spans="1:6" x14ac:dyDescent="0.25">
      <c r="A281" s="119" t="s">
        <v>1498</v>
      </c>
      <c r="B281" s="119" t="s">
        <v>156</v>
      </c>
      <c r="C281" s="282">
        <v>1518</v>
      </c>
      <c r="D281" s="119">
        <v>14</v>
      </c>
      <c r="E281" s="119" t="s">
        <v>1289</v>
      </c>
      <c r="F281" s="119" t="s">
        <v>1138</v>
      </c>
    </row>
    <row r="282" spans="1:6" x14ac:dyDescent="0.25">
      <c r="A282" s="119" t="s">
        <v>1080</v>
      </c>
      <c r="B282" s="119" t="s">
        <v>156</v>
      </c>
      <c r="C282" s="282">
        <v>3200</v>
      </c>
      <c r="D282" s="119">
        <v>14</v>
      </c>
      <c r="E282" s="119" t="s">
        <v>1289</v>
      </c>
      <c r="F282" s="119" t="s">
        <v>1138</v>
      </c>
    </row>
    <row r="283" spans="1:6" x14ac:dyDescent="0.25">
      <c r="A283" s="119" t="s">
        <v>1499</v>
      </c>
      <c r="B283" s="119" t="s">
        <v>156</v>
      </c>
      <c r="C283" s="282">
        <v>2760</v>
      </c>
      <c r="D283" s="119">
        <v>14</v>
      </c>
      <c r="E283" s="119" t="s">
        <v>1289</v>
      </c>
      <c r="F283" s="119" t="s">
        <v>1138</v>
      </c>
    </row>
    <row r="284" spans="1:6" x14ac:dyDescent="0.25">
      <c r="A284" s="119" t="s">
        <v>1500</v>
      </c>
      <c r="B284" s="119" t="s">
        <v>156</v>
      </c>
      <c r="C284" s="282">
        <v>1800</v>
      </c>
      <c r="D284" s="119">
        <v>14</v>
      </c>
      <c r="E284" s="119" t="s">
        <v>1289</v>
      </c>
      <c r="F284" s="119" t="s">
        <v>1138</v>
      </c>
    </row>
    <row r="285" spans="1:6" x14ac:dyDescent="0.25">
      <c r="A285" s="119" t="s">
        <v>1501</v>
      </c>
      <c r="B285" s="119" t="s">
        <v>156</v>
      </c>
      <c r="C285" s="282">
        <v>2333962.1494</v>
      </c>
      <c r="D285" s="119">
        <v>14</v>
      </c>
      <c r="E285" s="119" t="s">
        <v>1289</v>
      </c>
      <c r="F285" s="119" t="s">
        <v>1138</v>
      </c>
    </row>
    <row r="286" spans="1:6" x14ac:dyDescent="0.25">
      <c r="A286" s="119" t="s">
        <v>1081</v>
      </c>
      <c r="B286" s="119" t="s">
        <v>156</v>
      </c>
      <c r="C286" s="282">
        <v>128400</v>
      </c>
      <c r="D286" s="119">
        <v>14</v>
      </c>
      <c r="E286" s="119" t="s">
        <v>1289</v>
      </c>
      <c r="F286" s="119" t="s">
        <v>1138</v>
      </c>
    </row>
    <row r="287" spans="1:6" x14ac:dyDescent="0.25">
      <c r="A287" s="119" t="s">
        <v>1502</v>
      </c>
      <c r="B287" s="119" t="s">
        <v>156</v>
      </c>
      <c r="C287" s="282">
        <v>7400</v>
      </c>
      <c r="D287" s="119">
        <v>14</v>
      </c>
      <c r="E287" s="119" t="s">
        <v>1289</v>
      </c>
      <c r="F287" s="119" t="s">
        <v>1138</v>
      </c>
    </row>
    <row r="288" spans="1:6" x14ac:dyDescent="0.25">
      <c r="A288" s="119" t="s">
        <v>1503</v>
      </c>
      <c r="B288" s="119" t="s">
        <v>156</v>
      </c>
      <c r="C288" s="282">
        <v>6936</v>
      </c>
      <c r="D288" s="119">
        <v>14</v>
      </c>
      <c r="E288" s="119" t="s">
        <v>1289</v>
      </c>
      <c r="F288" s="119" t="s">
        <v>1138</v>
      </c>
    </row>
    <row r="289" spans="1:6" x14ac:dyDescent="0.25">
      <c r="A289" s="119" t="s">
        <v>1504</v>
      </c>
      <c r="B289" s="119" t="s">
        <v>156</v>
      </c>
      <c r="C289" s="282">
        <v>600</v>
      </c>
      <c r="D289" s="119">
        <v>14</v>
      </c>
      <c r="E289" s="119" t="s">
        <v>1289</v>
      </c>
      <c r="F289" s="119" t="s">
        <v>1138</v>
      </c>
    </row>
    <row r="290" spans="1:6" x14ac:dyDescent="0.25">
      <c r="A290" s="119" t="s">
        <v>1505</v>
      </c>
      <c r="B290" s="119" t="s">
        <v>156</v>
      </c>
      <c r="C290" s="282">
        <v>1800</v>
      </c>
      <c r="D290" s="119">
        <v>14</v>
      </c>
      <c r="E290" s="119" t="s">
        <v>1289</v>
      </c>
      <c r="F290" s="119" t="s">
        <v>1138</v>
      </c>
    </row>
    <row r="291" spans="1:6" x14ac:dyDescent="0.25">
      <c r="A291" s="119" t="s">
        <v>1082</v>
      </c>
      <c r="B291" s="119" t="s">
        <v>156</v>
      </c>
      <c r="C291" s="282">
        <v>900</v>
      </c>
      <c r="D291" s="119">
        <v>14</v>
      </c>
      <c r="E291" s="119" t="s">
        <v>1289</v>
      </c>
      <c r="F291" s="119" t="s">
        <v>1138</v>
      </c>
    </row>
    <row r="292" spans="1:6" x14ac:dyDescent="0.25">
      <c r="A292" s="119" t="s">
        <v>1506</v>
      </c>
      <c r="B292" s="119" t="s">
        <v>156</v>
      </c>
      <c r="C292" s="282">
        <v>1500</v>
      </c>
      <c r="D292" s="119">
        <v>14</v>
      </c>
      <c r="E292" s="119" t="s">
        <v>1289</v>
      </c>
      <c r="F292" s="119" t="s">
        <v>1138</v>
      </c>
    </row>
    <row r="293" spans="1:6" x14ac:dyDescent="0.25">
      <c r="A293" s="119" t="s">
        <v>1507</v>
      </c>
      <c r="B293" s="119" t="s">
        <v>156</v>
      </c>
      <c r="C293" s="282">
        <v>300000</v>
      </c>
      <c r="D293" s="119">
        <v>14</v>
      </c>
      <c r="E293" s="119" t="s">
        <v>1289</v>
      </c>
      <c r="F293" s="119" t="s">
        <v>1138</v>
      </c>
    </row>
    <row r="294" spans="1:6" x14ac:dyDescent="0.25">
      <c r="A294" s="119" t="s">
        <v>1508</v>
      </c>
      <c r="B294" s="119" t="s">
        <v>158</v>
      </c>
      <c r="C294" s="282">
        <v>211200</v>
      </c>
      <c r="D294" s="119">
        <v>14</v>
      </c>
      <c r="E294" s="119" t="s">
        <v>1289</v>
      </c>
      <c r="F294" s="119" t="s">
        <v>1138</v>
      </c>
    </row>
    <row r="295" spans="1:6" x14ac:dyDescent="0.25">
      <c r="A295" s="119" t="s">
        <v>1509</v>
      </c>
      <c r="B295" s="119" t="s">
        <v>1638</v>
      </c>
      <c r="C295" s="282">
        <v>350000</v>
      </c>
      <c r="D295" s="119">
        <v>14</v>
      </c>
      <c r="E295" s="119" t="s">
        <v>1289</v>
      </c>
      <c r="F295" s="119" t="s">
        <v>1138</v>
      </c>
    </row>
    <row r="296" spans="1:6" x14ac:dyDescent="0.25">
      <c r="A296" s="119" t="s">
        <v>1510</v>
      </c>
      <c r="B296" s="119" t="s">
        <v>1638</v>
      </c>
      <c r="C296" s="282">
        <v>340733.59599999996</v>
      </c>
      <c r="D296" s="119">
        <v>14</v>
      </c>
      <c r="E296" s="119" t="s">
        <v>1289</v>
      </c>
      <c r="F296" s="119" t="s">
        <v>1138</v>
      </c>
    </row>
    <row r="297" spans="1:6" x14ac:dyDescent="0.25">
      <c r="A297" s="119" t="s">
        <v>1083</v>
      </c>
      <c r="B297" s="119" t="s">
        <v>1638</v>
      </c>
      <c r="C297" s="282">
        <v>1500000</v>
      </c>
      <c r="D297" s="119">
        <v>14</v>
      </c>
      <c r="E297" s="119" t="s">
        <v>1289</v>
      </c>
      <c r="F297" s="119" t="s">
        <v>1138</v>
      </c>
    </row>
    <row r="298" spans="1:6" x14ac:dyDescent="0.25">
      <c r="A298" s="119" t="s">
        <v>1511</v>
      </c>
      <c r="B298" s="119" t="s">
        <v>1084</v>
      </c>
      <c r="C298" s="282">
        <v>14803.487999999999</v>
      </c>
      <c r="D298" s="119">
        <v>14</v>
      </c>
      <c r="E298" s="119" t="s">
        <v>1289</v>
      </c>
      <c r="F298" s="119" t="s">
        <v>1138</v>
      </c>
    </row>
    <row r="299" spans="1:6" x14ac:dyDescent="0.25">
      <c r="A299" s="119" t="s">
        <v>1085</v>
      </c>
      <c r="B299" s="119" t="s">
        <v>163</v>
      </c>
      <c r="C299" s="282">
        <v>120000</v>
      </c>
      <c r="D299" s="119">
        <v>14</v>
      </c>
      <c r="E299" s="119" t="s">
        <v>1289</v>
      </c>
      <c r="F299" s="119" t="s">
        <v>1138</v>
      </c>
    </row>
    <row r="300" spans="1:6" x14ac:dyDescent="0.25">
      <c r="A300" s="119" t="s">
        <v>1086</v>
      </c>
      <c r="B300" s="119" t="s">
        <v>163</v>
      </c>
      <c r="C300" s="282">
        <v>100000</v>
      </c>
      <c r="D300" s="119">
        <v>14</v>
      </c>
      <c r="E300" s="119" t="s">
        <v>1289</v>
      </c>
      <c r="F300" s="119" t="s">
        <v>1138</v>
      </c>
    </row>
    <row r="301" spans="1:6" x14ac:dyDescent="0.25">
      <c r="A301" s="119" t="s">
        <v>1512</v>
      </c>
      <c r="B301" s="119" t="s">
        <v>163</v>
      </c>
      <c r="C301" s="282">
        <v>179800</v>
      </c>
      <c r="D301" s="119">
        <v>14</v>
      </c>
      <c r="E301" s="119" t="s">
        <v>1289</v>
      </c>
      <c r="F301" s="119" t="s">
        <v>1138</v>
      </c>
    </row>
    <row r="302" spans="1:6" x14ac:dyDescent="0.25">
      <c r="A302" s="119" t="s">
        <v>1513</v>
      </c>
      <c r="B302" s="119" t="s">
        <v>1087</v>
      </c>
      <c r="C302" s="282">
        <v>2132500</v>
      </c>
      <c r="D302" s="119">
        <v>14</v>
      </c>
      <c r="E302" s="119" t="s">
        <v>1289</v>
      </c>
      <c r="F302" s="119" t="s">
        <v>1138</v>
      </c>
    </row>
    <row r="303" spans="1:6" x14ac:dyDescent="0.25">
      <c r="A303" s="119" t="s">
        <v>1514</v>
      </c>
      <c r="B303" s="119" t="s">
        <v>166</v>
      </c>
      <c r="C303" s="282">
        <v>120689.352</v>
      </c>
      <c r="D303" s="119">
        <v>14</v>
      </c>
      <c r="E303" s="119" t="s">
        <v>1289</v>
      </c>
      <c r="F303" s="119" t="s">
        <v>1138</v>
      </c>
    </row>
    <row r="304" spans="1:6" x14ac:dyDescent="0.25">
      <c r="A304" s="119" t="s">
        <v>1515</v>
      </c>
      <c r="B304" s="119" t="s">
        <v>1639</v>
      </c>
      <c r="C304" s="282">
        <v>30000</v>
      </c>
      <c r="D304" s="119">
        <v>14</v>
      </c>
      <c r="E304" s="119" t="s">
        <v>1289</v>
      </c>
      <c r="F304" s="119" t="s">
        <v>1138</v>
      </c>
    </row>
    <row r="305" spans="1:6" x14ac:dyDescent="0.25">
      <c r="A305" s="119" t="s">
        <v>1088</v>
      </c>
      <c r="B305" s="119" t="s">
        <v>1639</v>
      </c>
      <c r="C305" s="282">
        <v>145000</v>
      </c>
      <c r="D305" s="119">
        <v>14</v>
      </c>
      <c r="E305" s="119" t="s">
        <v>1289</v>
      </c>
      <c r="F305" s="119" t="s">
        <v>1138</v>
      </c>
    </row>
    <row r="306" spans="1:6" x14ac:dyDescent="0.25">
      <c r="A306" s="119" t="s">
        <v>1089</v>
      </c>
      <c r="B306" s="119" t="s">
        <v>1639</v>
      </c>
      <c r="C306" s="282">
        <v>1961944.15</v>
      </c>
      <c r="D306" s="119">
        <v>14</v>
      </c>
      <c r="E306" s="119" t="s">
        <v>1289</v>
      </c>
      <c r="F306" s="119" t="s">
        <v>1138</v>
      </c>
    </row>
    <row r="307" spans="1:6" x14ac:dyDescent="0.25">
      <c r="A307" s="119" t="s">
        <v>1089</v>
      </c>
      <c r="B307" s="119" t="s">
        <v>1640</v>
      </c>
      <c r="C307" s="282">
        <v>60000</v>
      </c>
      <c r="D307" s="119">
        <v>14</v>
      </c>
      <c r="E307" s="119" t="s">
        <v>1289</v>
      </c>
      <c r="F307" s="119" t="s">
        <v>1138</v>
      </c>
    </row>
    <row r="308" spans="1:6" x14ac:dyDescent="0.25">
      <c r="A308" s="119" t="s">
        <v>1516</v>
      </c>
      <c r="B308" s="119" t="s">
        <v>1640</v>
      </c>
      <c r="C308" s="282">
        <v>1950000</v>
      </c>
      <c r="D308" s="119">
        <v>14</v>
      </c>
      <c r="E308" s="119" t="s">
        <v>1289</v>
      </c>
      <c r="F308" s="119" t="s">
        <v>1138</v>
      </c>
    </row>
    <row r="309" spans="1:6" x14ac:dyDescent="0.25">
      <c r="A309" s="119" t="s">
        <v>1517</v>
      </c>
      <c r="B309" s="119" t="s">
        <v>167</v>
      </c>
      <c r="C309" s="282">
        <v>125424</v>
      </c>
      <c r="D309" s="119">
        <v>14</v>
      </c>
      <c r="E309" s="119" t="s">
        <v>1289</v>
      </c>
      <c r="F309" s="119" t="s">
        <v>1138</v>
      </c>
    </row>
    <row r="310" spans="1:6" x14ac:dyDescent="0.25">
      <c r="A310" s="119" t="s">
        <v>1518</v>
      </c>
      <c r="B310" s="119" t="s">
        <v>167</v>
      </c>
      <c r="C310" s="282">
        <v>30000</v>
      </c>
      <c r="D310" s="119">
        <v>14</v>
      </c>
      <c r="E310" s="119" t="s">
        <v>1289</v>
      </c>
      <c r="F310" s="119" t="s">
        <v>1138</v>
      </c>
    </row>
    <row r="311" spans="1:6" x14ac:dyDescent="0.25">
      <c r="A311" s="119" t="s">
        <v>1518</v>
      </c>
      <c r="B311" s="119" t="s">
        <v>167</v>
      </c>
      <c r="C311" s="282">
        <v>840000</v>
      </c>
      <c r="D311" s="119">
        <v>14</v>
      </c>
      <c r="E311" s="119" t="s">
        <v>1289</v>
      </c>
      <c r="F311" s="119" t="s">
        <v>1138</v>
      </c>
    </row>
    <row r="312" spans="1:6" x14ac:dyDescent="0.25">
      <c r="A312" s="119" t="s">
        <v>1090</v>
      </c>
      <c r="B312" s="119" t="s">
        <v>167</v>
      </c>
      <c r="C312" s="282">
        <v>45000</v>
      </c>
      <c r="D312" s="119">
        <v>14</v>
      </c>
      <c r="E312" s="119" t="s">
        <v>1289</v>
      </c>
      <c r="F312" s="119" t="s">
        <v>1138</v>
      </c>
    </row>
    <row r="313" spans="1:6" x14ac:dyDescent="0.25">
      <c r="A313" s="119" t="s">
        <v>1519</v>
      </c>
      <c r="B313" s="119" t="s">
        <v>167</v>
      </c>
      <c r="C313" s="282">
        <v>16400</v>
      </c>
      <c r="D313" s="119">
        <v>14</v>
      </c>
      <c r="E313" s="119" t="s">
        <v>1289</v>
      </c>
      <c r="F313" s="119" t="s">
        <v>1138</v>
      </c>
    </row>
    <row r="314" spans="1:6" x14ac:dyDescent="0.25">
      <c r="A314" s="119" t="s">
        <v>1520</v>
      </c>
      <c r="B314" s="119" t="s">
        <v>168</v>
      </c>
      <c r="C314" s="282">
        <v>63281.399999999987</v>
      </c>
      <c r="D314" s="119">
        <v>14</v>
      </c>
      <c r="E314" s="119" t="s">
        <v>1289</v>
      </c>
      <c r="F314" s="119" t="s">
        <v>1138</v>
      </c>
    </row>
    <row r="315" spans="1:6" x14ac:dyDescent="0.25">
      <c r="A315" s="119" t="s">
        <v>1521</v>
      </c>
      <c r="B315" s="119" t="s">
        <v>168</v>
      </c>
      <c r="C315" s="282">
        <v>144000</v>
      </c>
      <c r="D315" s="119">
        <v>14</v>
      </c>
      <c r="E315" s="119" t="s">
        <v>1289</v>
      </c>
      <c r="F315" s="119" t="s">
        <v>1138</v>
      </c>
    </row>
    <row r="316" spans="1:6" x14ac:dyDescent="0.25">
      <c r="A316" s="119" t="s">
        <v>1091</v>
      </c>
      <c r="B316" s="119" t="s">
        <v>1092</v>
      </c>
      <c r="C316" s="282">
        <v>3946740</v>
      </c>
      <c r="D316" s="119">
        <v>14</v>
      </c>
      <c r="E316" s="119" t="s">
        <v>1289</v>
      </c>
      <c r="F316" s="119" t="s">
        <v>1138</v>
      </c>
    </row>
    <row r="317" spans="1:6" x14ac:dyDescent="0.25">
      <c r="A317" s="119" t="s">
        <v>1522</v>
      </c>
      <c r="B317" s="119" t="s">
        <v>1094</v>
      </c>
      <c r="C317" s="282">
        <v>9000</v>
      </c>
      <c r="D317" s="119">
        <v>14</v>
      </c>
      <c r="E317" s="119" t="s">
        <v>1289</v>
      </c>
      <c r="F317" s="119" t="s">
        <v>1138</v>
      </c>
    </row>
    <row r="318" spans="1:6" x14ac:dyDescent="0.25">
      <c r="A318" s="119" t="s">
        <v>1093</v>
      </c>
      <c r="B318" s="119" t="s">
        <v>1094</v>
      </c>
      <c r="C318" s="282">
        <v>3000</v>
      </c>
      <c r="D318" s="119">
        <v>14</v>
      </c>
      <c r="E318" s="119" t="s">
        <v>1289</v>
      </c>
      <c r="F318" s="119" t="s">
        <v>1138</v>
      </c>
    </row>
    <row r="319" spans="1:6" x14ac:dyDescent="0.25">
      <c r="A319" s="119" t="s">
        <v>1523</v>
      </c>
      <c r="B319" s="119" t="s">
        <v>1094</v>
      </c>
      <c r="C319" s="282">
        <v>3500</v>
      </c>
      <c r="D319" s="119">
        <v>14</v>
      </c>
      <c r="E319" s="119" t="s">
        <v>1289</v>
      </c>
      <c r="F319" s="119" t="s">
        <v>1138</v>
      </c>
    </row>
    <row r="320" spans="1:6" x14ac:dyDescent="0.25">
      <c r="A320" s="119" t="s">
        <v>1524</v>
      </c>
      <c r="B320" s="119" t="s">
        <v>1094</v>
      </c>
      <c r="C320" s="282">
        <v>7900</v>
      </c>
      <c r="D320" s="119">
        <v>14</v>
      </c>
      <c r="E320" s="119" t="s">
        <v>1289</v>
      </c>
      <c r="F320" s="119" t="s">
        <v>1138</v>
      </c>
    </row>
    <row r="321" spans="1:6" x14ac:dyDescent="0.25">
      <c r="A321" s="119" t="s">
        <v>1525</v>
      </c>
      <c r="B321" s="119" t="s">
        <v>1094</v>
      </c>
      <c r="C321" s="282">
        <v>2000</v>
      </c>
      <c r="D321" s="119">
        <v>14</v>
      </c>
      <c r="E321" s="119" t="s">
        <v>1289</v>
      </c>
      <c r="F321" s="119" t="s">
        <v>1138</v>
      </c>
    </row>
    <row r="322" spans="1:6" x14ac:dyDescent="0.25">
      <c r="A322" s="119" t="s">
        <v>1526</v>
      </c>
      <c r="B322" s="119" t="s">
        <v>1095</v>
      </c>
      <c r="C322" s="282">
        <v>72600</v>
      </c>
      <c r="D322" s="119">
        <v>14</v>
      </c>
      <c r="E322" s="119" t="s">
        <v>1289</v>
      </c>
      <c r="F322" s="119" t="s">
        <v>1138</v>
      </c>
    </row>
    <row r="323" spans="1:6" x14ac:dyDescent="0.25">
      <c r="A323" s="119" t="s">
        <v>1527</v>
      </c>
      <c r="B323" s="119" t="s">
        <v>1095</v>
      </c>
      <c r="C323" s="282">
        <v>3600</v>
      </c>
      <c r="D323" s="119">
        <v>14</v>
      </c>
      <c r="E323" s="119" t="s">
        <v>1289</v>
      </c>
      <c r="F323" s="119" t="s">
        <v>1138</v>
      </c>
    </row>
    <row r="324" spans="1:6" x14ac:dyDescent="0.25">
      <c r="A324" s="119" t="s">
        <v>1096</v>
      </c>
      <c r="B324" s="119" t="s">
        <v>1095</v>
      </c>
      <c r="C324" s="282">
        <v>45000</v>
      </c>
      <c r="D324" s="119">
        <v>14</v>
      </c>
      <c r="E324" s="119" t="s">
        <v>1289</v>
      </c>
      <c r="F324" s="119" t="s">
        <v>1138</v>
      </c>
    </row>
    <row r="325" spans="1:6" x14ac:dyDescent="0.25">
      <c r="A325" s="119" t="s">
        <v>1528</v>
      </c>
      <c r="B325" s="119" t="s">
        <v>1095</v>
      </c>
      <c r="C325" s="282">
        <v>12000</v>
      </c>
      <c r="D325" s="119">
        <v>14</v>
      </c>
      <c r="E325" s="119" t="s">
        <v>1289</v>
      </c>
      <c r="F325" s="119" t="s">
        <v>1138</v>
      </c>
    </row>
    <row r="326" spans="1:6" x14ac:dyDescent="0.25">
      <c r="A326" s="119" t="s">
        <v>1529</v>
      </c>
      <c r="B326" s="119" t="s">
        <v>1095</v>
      </c>
      <c r="C326" s="282">
        <v>15000</v>
      </c>
      <c r="D326" s="119">
        <v>14</v>
      </c>
      <c r="E326" s="119" t="s">
        <v>1289</v>
      </c>
      <c r="F326" s="119" t="s">
        <v>1138</v>
      </c>
    </row>
    <row r="327" spans="1:6" x14ac:dyDescent="0.25">
      <c r="A327" s="119" t="s">
        <v>1530</v>
      </c>
      <c r="B327" s="119" t="s">
        <v>1095</v>
      </c>
      <c r="C327" s="282">
        <v>18000</v>
      </c>
      <c r="D327" s="119">
        <v>14</v>
      </c>
      <c r="E327" s="119" t="s">
        <v>1289</v>
      </c>
      <c r="F327" s="119" t="s">
        <v>1138</v>
      </c>
    </row>
    <row r="328" spans="1:6" x14ac:dyDescent="0.25">
      <c r="A328" s="119" t="s">
        <v>1097</v>
      </c>
      <c r="B328" s="119" t="s">
        <v>1095</v>
      </c>
      <c r="C328" s="282">
        <v>28000</v>
      </c>
      <c r="D328" s="119">
        <v>14</v>
      </c>
      <c r="E328" s="119" t="s">
        <v>1289</v>
      </c>
      <c r="F328" s="119" t="s">
        <v>1138</v>
      </c>
    </row>
    <row r="329" spans="1:6" x14ac:dyDescent="0.25">
      <c r="A329" s="119" t="s">
        <v>1531</v>
      </c>
      <c r="B329" s="119" t="s">
        <v>1095</v>
      </c>
      <c r="C329" s="282">
        <v>32000</v>
      </c>
      <c r="D329" s="119">
        <v>14</v>
      </c>
      <c r="E329" s="119" t="s">
        <v>1289</v>
      </c>
      <c r="F329" s="119" t="s">
        <v>1138</v>
      </c>
    </row>
    <row r="330" spans="1:6" x14ac:dyDescent="0.25">
      <c r="A330" s="119" t="s">
        <v>1098</v>
      </c>
      <c r="B330" s="119" t="s">
        <v>1095</v>
      </c>
      <c r="C330" s="282">
        <v>10000</v>
      </c>
      <c r="D330" s="119">
        <v>14</v>
      </c>
      <c r="E330" s="119" t="s">
        <v>1289</v>
      </c>
      <c r="F330" s="119" t="s">
        <v>1138</v>
      </c>
    </row>
    <row r="331" spans="1:6" x14ac:dyDescent="0.25">
      <c r="A331" s="119" t="s">
        <v>1532</v>
      </c>
      <c r="B331" s="119" t="s">
        <v>1095</v>
      </c>
      <c r="C331" s="282">
        <v>8000</v>
      </c>
      <c r="D331" s="119">
        <v>14</v>
      </c>
      <c r="E331" s="119" t="s">
        <v>1289</v>
      </c>
      <c r="F331" s="119" t="s">
        <v>1138</v>
      </c>
    </row>
    <row r="332" spans="1:6" x14ac:dyDescent="0.25">
      <c r="A332" s="119" t="s">
        <v>1533</v>
      </c>
      <c r="B332" s="119" t="s">
        <v>1095</v>
      </c>
      <c r="C332" s="282">
        <v>6900</v>
      </c>
      <c r="D332" s="119">
        <v>14</v>
      </c>
      <c r="E332" s="119" t="s">
        <v>1289</v>
      </c>
      <c r="F332" s="119" t="s">
        <v>1138</v>
      </c>
    </row>
    <row r="333" spans="1:6" x14ac:dyDescent="0.25">
      <c r="A333" s="119" t="s">
        <v>1534</v>
      </c>
      <c r="B333" s="119" t="s">
        <v>1095</v>
      </c>
      <c r="C333" s="282">
        <v>10000</v>
      </c>
      <c r="D333" s="119">
        <v>14</v>
      </c>
      <c r="E333" s="119" t="s">
        <v>1289</v>
      </c>
      <c r="F333" s="119" t="s">
        <v>1138</v>
      </c>
    </row>
    <row r="334" spans="1:6" x14ac:dyDescent="0.25">
      <c r="A334" s="119" t="s">
        <v>1535</v>
      </c>
      <c r="B334" s="119" t="s">
        <v>1095</v>
      </c>
      <c r="C334" s="282">
        <v>7000</v>
      </c>
      <c r="D334" s="119">
        <v>14</v>
      </c>
      <c r="E334" s="119" t="s">
        <v>1289</v>
      </c>
      <c r="F334" s="119" t="s">
        <v>1138</v>
      </c>
    </row>
    <row r="335" spans="1:6" x14ac:dyDescent="0.25">
      <c r="A335" s="119" t="s">
        <v>1536</v>
      </c>
      <c r="B335" s="119" t="s">
        <v>1095</v>
      </c>
      <c r="C335" s="282">
        <v>3180</v>
      </c>
      <c r="D335" s="119">
        <v>14</v>
      </c>
      <c r="E335" s="119" t="s">
        <v>1289</v>
      </c>
      <c r="F335" s="119" t="s">
        <v>1138</v>
      </c>
    </row>
    <row r="336" spans="1:6" x14ac:dyDescent="0.25">
      <c r="A336" s="119" t="s">
        <v>1537</v>
      </c>
      <c r="B336" s="119" t="s">
        <v>1095</v>
      </c>
      <c r="C336" s="282">
        <v>30000</v>
      </c>
      <c r="D336" s="119">
        <v>14</v>
      </c>
      <c r="E336" s="119" t="s">
        <v>1289</v>
      </c>
      <c r="F336" s="119" t="s">
        <v>1138</v>
      </c>
    </row>
    <row r="337" spans="1:6" x14ac:dyDescent="0.25">
      <c r="A337" s="119" t="s">
        <v>1538</v>
      </c>
      <c r="B337" s="119" t="s">
        <v>1095</v>
      </c>
      <c r="C337" s="282">
        <v>40000</v>
      </c>
      <c r="D337" s="119">
        <v>14</v>
      </c>
      <c r="E337" s="119" t="s">
        <v>1289</v>
      </c>
      <c r="F337" s="119" t="s">
        <v>1138</v>
      </c>
    </row>
    <row r="338" spans="1:6" x14ac:dyDescent="0.25">
      <c r="A338" s="119" t="s">
        <v>1539</v>
      </c>
      <c r="B338" s="119" t="s">
        <v>1095</v>
      </c>
      <c r="C338" s="282">
        <v>20000</v>
      </c>
      <c r="D338" s="119">
        <v>14</v>
      </c>
      <c r="E338" s="119" t="s">
        <v>1289</v>
      </c>
      <c r="F338" s="119" t="s">
        <v>1138</v>
      </c>
    </row>
    <row r="339" spans="1:6" x14ac:dyDescent="0.25">
      <c r="A339" s="119" t="s">
        <v>1099</v>
      </c>
      <c r="B339" s="119" t="s">
        <v>1095</v>
      </c>
      <c r="C339" s="282">
        <v>24000</v>
      </c>
      <c r="D339" s="119">
        <v>14</v>
      </c>
      <c r="E339" s="119" t="s">
        <v>1289</v>
      </c>
      <c r="F339" s="119" t="s">
        <v>1138</v>
      </c>
    </row>
    <row r="340" spans="1:6" x14ac:dyDescent="0.25">
      <c r="A340" s="119" t="s">
        <v>1540</v>
      </c>
      <c r="B340" s="119" t="s">
        <v>1095</v>
      </c>
      <c r="C340" s="282">
        <v>50000</v>
      </c>
      <c r="D340" s="119">
        <v>14</v>
      </c>
      <c r="E340" s="119" t="s">
        <v>1289</v>
      </c>
      <c r="F340" s="119" t="s">
        <v>1138</v>
      </c>
    </row>
    <row r="341" spans="1:6" x14ac:dyDescent="0.25">
      <c r="A341" s="119" t="s">
        <v>1541</v>
      </c>
      <c r="B341" s="119" t="s">
        <v>1095</v>
      </c>
      <c r="C341" s="282">
        <v>52750</v>
      </c>
      <c r="D341" s="119">
        <v>14</v>
      </c>
      <c r="E341" s="119" t="s">
        <v>1289</v>
      </c>
      <c r="F341" s="119" t="s">
        <v>1138</v>
      </c>
    </row>
    <row r="342" spans="1:6" x14ac:dyDescent="0.25">
      <c r="A342" s="119" t="s">
        <v>1100</v>
      </c>
      <c r="B342" s="119" t="s">
        <v>1095</v>
      </c>
      <c r="C342" s="282">
        <v>3000</v>
      </c>
      <c r="D342" s="119">
        <v>14</v>
      </c>
      <c r="E342" s="119" t="s">
        <v>1289</v>
      </c>
      <c r="F342" s="119" t="s">
        <v>1138</v>
      </c>
    </row>
    <row r="343" spans="1:6" x14ac:dyDescent="0.25">
      <c r="A343" s="119" t="s">
        <v>1101</v>
      </c>
      <c r="B343" s="119" t="s">
        <v>1095</v>
      </c>
      <c r="C343" s="282">
        <v>16775</v>
      </c>
      <c r="D343" s="119">
        <v>14</v>
      </c>
      <c r="E343" s="119" t="s">
        <v>1289</v>
      </c>
      <c r="F343" s="119" t="s">
        <v>1138</v>
      </c>
    </row>
    <row r="344" spans="1:6" x14ac:dyDescent="0.25">
      <c r="A344" s="119" t="s">
        <v>1102</v>
      </c>
      <c r="B344" s="119" t="s">
        <v>1095</v>
      </c>
      <c r="C344" s="282">
        <v>10000</v>
      </c>
      <c r="D344" s="119">
        <v>14</v>
      </c>
      <c r="E344" s="119" t="s">
        <v>1289</v>
      </c>
      <c r="F344" s="119" t="s">
        <v>1138</v>
      </c>
    </row>
    <row r="345" spans="1:6" x14ac:dyDescent="0.25">
      <c r="A345" s="119" t="s">
        <v>1542</v>
      </c>
      <c r="B345" s="119" t="s">
        <v>1095</v>
      </c>
      <c r="C345" s="282">
        <v>23200</v>
      </c>
      <c r="D345" s="119">
        <v>14</v>
      </c>
      <c r="E345" s="119" t="s">
        <v>1289</v>
      </c>
      <c r="F345" s="119" t="s">
        <v>1138</v>
      </c>
    </row>
    <row r="346" spans="1:6" x14ac:dyDescent="0.25">
      <c r="A346" s="119" t="s">
        <v>1543</v>
      </c>
      <c r="B346" s="119" t="s">
        <v>1095</v>
      </c>
      <c r="C346" s="282">
        <v>10000</v>
      </c>
      <c r="D346" s="119">
        <v>14</v>
      </c>
      <c r="E346" s="119" t="s">
        <v>1289</v>
      </c>
      <c r="F346" s="119" t="s">
        <v>1138</v>
      </c>
    </row>
    <row r="347" spans="1:6" x14ac:dyDescent="0.25">
      <c r="A347" s="119" t="s">
        <v>1544</v>
      </c>
      <c r="B347" s="119" t="s">
        <v>1095</v>
      </c>
      <c r="C347" s="282">
        <v>24000</v>
      </c>
      <c r="D347" s="119">
        <v>14</v>
      </c>
      <c r="E347" s="119" t="s">
        <v>1289</v>
      </c>
      <c r="F347" s="119" t="s">
        <v>1138</v>
      </c>
    </row>
    <row r="348" spans="1:6" x14ac:dyDescent="0.25">
      <c r="A348" s="119" t="s">
        <v>1545</v>
      </c>
      <c r="B348" s="119" t="s">
        <v>186</v>
      </c>
      <c r="C348" s="282">
        <v>11592</v>
      </c>
      <c r="D348" s="119">
        <v>14</v>
      </c>
      <c r="E348" s="119" t="s">
        <v>1289</v>
      </c>
      <c r="F348" s="119" t="s">
        <v>1138</v>
      </c>
    </row>
    <row r="349" spans="1:6" x14ac:dyDescent="0.25">
      <c r="A349" s="119" t="s">
        <v>1546</v>
      </c>
      <c r="B349" s="119" t="s">
        <v>186</v>
      </c>
      <c r="C349" s="282">
        <v>9000</v>
      </c>
      <c r="D349" s="119">
        <v>14</v>
      </c>
      <c r="E349" s="119" t="s">
        <v>1289</v>
      </c>
      <c r="F349" s="119" t="s">
        <v>1138</v>
      </c>
    </row>
    <row r="350" spans="1:6" x14ac:dyDescent="0.25">
      <c r="A350" s="119" t="s">
        <v>1103</v>
      </c>
      <c r="B350" s="119" t="s">
        <v>186</v>
      </c>
      <c r="C350" s="282">
        <v>42000</v>
      </c>
      <c r="D350" s="119">
        <v>14</v>
      </c>
      <c r="E350" s="119" t="s">
        <v>1289</v>
      </c>
      <c r="F350" s="119" t="s">
        <v>1138</v>
      </c>
    </row>
    <row r="351" spans="1:6" x14ac:dyDescent="0.25">
      <c r="A351" s="119" t="s">
        <v>1547</v>
      </c>
      <c r="B351" s="119" t="s">
        <v>186</v>
      </c>
      <c r="C351" s="282">
        <v>4200</v>
      </c>
      <c r="D351" s="119">
        <v>14</v>
      </c>
      <c r="E351" s="119" t="s">
        <v>1289</v>
      </c>
      <c r="F351" s="119" t="s">
        <v>1138</v>
      </c>
    </row>
    <row r="352" spans="1:6" x14ac:dyDescent="0.25">
      <c r="A352" s="119" t="s">
        <v>1548</v>
      </c>
      <c r="B352" s="119" t="s">
        <v>186</v>
      </c>
      <c r="C352" s="282">
        <v>15000</v>
      </c>
      <c r="D352" s="119">
        <v>14</v>
      </c>
      <c r="E352" s="119" t="s">
        <v>1289</v>
      </c>
      <c r="F352" s="119" t="s">
        <v>1138</v>
      </c>
    </row>
    <row r="353" spans="1:6" x14ac:dyDescent="0.25">
      <c r="A353" s="119" t="s">
        <v>1549</v>
      </c>
      <c r="B353" s="119" t="s">
        <v>186</v>
      </c>
      <c r="C353" s="282">
        <v>3000</v>
      </c>
      <c r="D353" s="119">
        <v>14</v>
      </c>
      <c r="E353" s="119" t="s">
        <v>1289</v>
      </c>
      <c r="F353" s="119" t="s">
        <v>1138</v>
      </c>
    </row>
    <row r="354" spans="1:6" x14ac:dyDescent="0.25">
      <c r="A354" s="119" t="s">
        <v>1550</v>
      </c>
      <c r="B354" s="119" t="s">
        <v>186</v>
      </c>
      <c r="C354" s="282">
        <v>7200</v>
      </c>
      <c r="D354" s="119">
        <v>14</v>
      </c>
      <c r="E354" s="119" t="s">
        <v>1289</v>
      </c>
      <c r="F354" s="119" t="s">
        <v>1138</v>
      </c>
    </row>
    <row r="355" spans="1:6" x14ac:dyDescent="0.25">
      <c r="A355" s="119" t="s">
        <v>1551</v>
      </c>
      <c r="B355" s="119" t="s">
        <v>186</v>
      </c>
      <c r="C355" s="282">
        <v>9360</v>
      </c>
      <c r="D355" s="119">
        <v>14</v>
      </c>
      <c r="E355" s="119" t="s">
        <v>1289</v>
      </c>
      <c r="F355" s="119" t="s">
        <v>1138</v>
      </c>
    </row>
    <row r="356" spans="1:6" x14ac:dyDescent="0.25">
      <c r="A356" s="119" t="s">
        <v>1552</v>
      </c>
      <c r="B356" s="119" t="s">
        <v>186</v>
      </c>
      <c r="C356" s="282">
        <v>3840</v>
      </c>
      <c r="D356" s="119">
        <v>14</v>
      </c>
      <c r="E356" s="119" t="s">
        <v>1289</v>
      </c>
      <c r="F356" s="119" t="s">
        <v>1138</v>
      </c>
    </row>
    <row r="357" spans="1:6" x14ac:dyDescent="0.25">
      <c r="A357" s="119" t="s">
        <v>1553</v>
      </c>
      <c r="B357" s="119" t="s">
        <v>186</v>
      </c>
      <c r="C357" s="282">
        <v>11200</v>
      </c>
      <c r="D357" s="119">
        <v>14</v>
      </c>
      <c r="E357" s="119" t="s">
        <v>1289</v>
      </c>
      <c r="F357" s="119" t="s">
        <v>1138</v>
      </c>
    </row>
    <row r="358" spans="1:6" x14ac:dyDescent="0.25">
      <c r="A358" s="119" t="s">
        <v>1554</v>
      </c>
      <c r="B358" s="119" t="s">
        <v>186</v>
      </c>
      <c r="C358" s="282">
        <v>2000</v>
      </c>
      <c r="D358" s="119">
        <v>14</v>
      </c>
      <c r="E358" s="119" t="s">
        <v>1289</v>
      </c>
      <c r="F358" s="119" t="s">
        <v>1138</v>
      </c>
    </row>
    <row r="359" spans="1:6" x14ac:dyDescent="0.25">
      <c r="A359" s="119" t="s">
        <v>1555</v>
      </c>
      <c r="B359" s="119" t="s">
        <v>186</v>
      </c>
      <c r="C359" s="282">
        <v>1050</v>
      </c>
      <c r="D359" s="119">
        <v>14</v>
      </c>
      <c r="E359" s="119" t="s">
        <v>1289</v>
      </c>
      <c r="F359" s="119" t="s">
        <v>1138</v>
      </c>
    </row>
    <row r="360" spans="1:6" x14ac:dyDescent="0.25">
      <c r="A360" s="119" t="s">
        <v>1556</v>
      </c>
      <c r="B360" s="119" t="s">
        <v>186</v>
      </c>
      <c r="C360" s="282">
        <v>15800</v>
      </c>
      <c r="D360" s="119">
        <v>14</v>
      </c>
      <c r="E360" s="119" t="s">
        <v>1289</v>
      </c>
      <c r="F360" s="119" t="s">
        <v>1138</v>
      </c>
    </row>
    <row r="361" spans="1:6" x14ac:dyDescent="0.25">
      <c r="A361" s="119" t="s">
        <v>1557</v>
      </c>
      <c r="B361" s="119" t="s">
        <v>186</v>
      </c>
      <c r="C361" s="282">
        <v>63000</v>
      </c>
      <c r="D361" s="119">
        <v>14</v>
      </c>
      <c r="E361" s="119" t="s">
        <v>1289</v>
      </c>
      <c r="F361" s="119" t="s">
        <v>1138</v>
      </c>
    </row>
    <row r="362" spans="1:6" x14ac:dyDescent="0.25">
      <c r="A362" s="119" t="s">
        <v>1104</v>
      </c>
      <c r="B362" s="119" t="s">
        <v>186</v>
      </c>
      <c r="C362" s="282">
        <v>3000</v>
      </c>
      <c r="D362" s="119">
        <v>14</v>
      </c>
      <c r="E362" s="119" t="s">
        <v>1289</v>
      </c>
      <c r="F362" s="119" t="s">
        <v>1138</v>
      </c>
    </row>
    <row r="363" spans="1:6" x14ac:dyDescent="0.25">
      <c r="A363" s="119" t="s">
        <v>1558</v>
      </c>
      <c r="B363" s="119" t="s">
        <v>186</v>
      </c>
      <c r="C363" s="282">
        <v>5000</v>
      </c>
      <c r="D363" s="119">
        <v>14</v>
      </c>
      <c r="E363" s="119" t="s">
        <v>1289</v>
      </c>
      <c r="F363" s="119" t="s">
        <v>1138</v>
      </c>
    </row>
    <row r="364" spans="1:6" x14ac:dyDescent="0.25">
      <c r="A364" s="119" t="s">
        <v>1559</v>
      </c>
      <c r="B364" s="119" t="s">
        <v>1641</v>
      </c>
      <c r="C364" s="282">
        <v>13800</v>
      </c>
      <c r="D364" s="119">
        <v>14</v>
      </c>
      <c r="E364" s="119" t="s">
        <v>1289</v>
      </c>
      <c r="F364" s="119" t="s">
        <v>1138</v>
      </c>
    </row>
    <row r="365" spans="1:6" x14ac:dyDescent="0.25">
      <c r="A365" s="119" t="s">
        <v>1105</v>
      </c>
      <c r="B365" s="119" t="s">
        <v>1642</v>
      </c>
      <c r="C365" s="282">
        <v>817004.32000000007</v>
      </c>
      <c r="D365" s="119">
        <v>14</v>
      </c>
      <c r="E365" s="119" t="s">
        <v>1289</v>
      </c>
      <c r="F365" s="119" t="s">
        <v>1138</v>
      </c>
    </row>
    <row r="366" spans="1:6" x14ac:dyDescent="0.25">
      <c r="A366" s="119" t="s">
        <v>1560</v>
      </c>
      <c r="B366" s="119" t="s">
        <v>189</v>
      </c>
      <c r="C366" s="282">
        <v>378122.033</v>
      </c>
      <c r="D366" s="119">
        <v>14</v>
      </c>
      <c r="E366" s="119" t="s">
        <v>1289</v>
      </c>
      <c r="F366" s="119" t="s">
        <v>1138</v>
      </c>
    </row>
    <row r="367" spans="1:6" x14ac:dyDescent="0.25">
      <c r="A367" s="119" t="s">
        <v>1561</v>
      </c>
      <c r="B367" s="119" t="s">
        <v>190</v>
      </c>
      <c r="C367" s="282">
        <v>49500</v>
      </c>
      <c r="D367" s="119">
        <v>14</v>
      </c>
      <c r="E367" s="119" t="s">
        <v>1289</v>
      </c>
      <c r="F367" s="119" t="s">
        <v>1138</v>
      </c>
    </row>
    <row r="368" spans="1:6" x14ac:dyDescent="0.25">
      <c r="A368" s="119" t="s">
        <v>1106</v>
      </c>
      <c r="B368" s="119" t="s">
        <v>190</v>
      </c>
      <c r="C368" s="282">
        <v>80000</v>
      </c>
      <c r="D368" s="119">
        <v>14</v>
      </c>
      <c r="E368" s="119" t="s">
        <v>1289</v>
      </c>
      <c r="F368" s="119" t="s">
        <v>1138</v>
      </c>
    </row>
    <row r="369" spans="1:6" x14ac:dyDescent="0.25">
      <c r="A369" s="119" t="s">
        <v>1562</v>
      </c>
      <c r="B369" s="119" t="s">
        <v>190</v>
      </c>
      <c r="C369" s="282">
        <v>10000</v>
      </c>
      <c r="D369" s="119">
        <v>14</v>
      </c>
      <c r="E369" s="119" t="s">
        <v>1289</v>
      </c>
      <c r="F369" s="119" t="s">
        <v>1138</v>
      </c>
    </row>
    <row r="370" spans="1:6" x14ac:dyDescent="0.25">
      <c r="A370" s="119" t="s">
        <v>1563</v>
      </c>
      <c r="B370" s="119" t="s">
        <v>1643</v>
      </c>
      <c r="C370" s="282">
        <v>83718</v>
      </c>
      <c r="D370" s="119">
        <v>14</v>
      </c>
      <c r="E370" s="119" t="s">
        <v>1289</v>
      </c>
      <c r="F370" s="119" t="s">
        <v>1138</v>
      </c>
    </row>
    <row r="371" spans="1:6" x14ac:dyDescent="0.25">
      <c r="A371" s="119" t="s">
        <v>1564</v>
      </c>
      <c r="B371" s="119" t="s">
        <v>195</v>
      </c>
      <c r="C371" s="282">
        <v>37200</v>
      </c>
      <c r="D371" s="119">
        <v>14</v>
      </c>
      <c r="E371" s="119" t="s">
        <v>1289</v>
      </c>
      <c r="F371" s="119" t="s">
        <v>1138</v>
      </c>
    </row>
    <row r="372" spans="1:6" x14ac:dyDescent="0.25">
      <c r="A372" s="119" t="s">
        <v>1565</v>
      </c>
      <c r="B372" s="119" t="s">
        <v>195</v>
      </c>
      <c r="C372" s="282">
        <v>27600</v>
      </c>
      <c r="D372" s="119">
        <v>14</v>
      </c>
      <c r="E372" s="119" t="s">
        <v>1289</v>
      </c>
      <c r="F372" s="119" t="s">
        <v>1138</v>
      </c>
    </row>
    <row r="373" spans="1:6" x14ac:dyDescent="0.25">
      <c r="A373" s="119" t="s">
        <v>1566</v>
      </c>
      <c r="B373" s="119" t="s">
        <v>195</v>
      </c>
      <c r="C373" s="282">
        <v>78000</v>
      </c>
      <c r="D373" s="119">
        <v>14</v>
      </c>
      <c r="E373" s="119" t="s">
        <v>1289</v>
      </c>
      <c r="F373" s="119" t="s">
        <v>1138</v>
      </c>
    </row>
    <row r="374" spans="1:6" x14ac:dyDescent="0.25">
      <c r="A374" s="119" t="s">
        <v>1566</v>
      </c>
      <c r="B374" s="119" t="s">
        <v>195</v>
      </c>
      <c r="C374" s="282">
        <v>206400</v>
      </c>
      <c r="D374" s="119">
        <v>14</v>
      </c>
      <c r="E374" s="119" t="s">
        <v>1289</v>
      </c>
      <c r="F374" s="119" t="s">
        <v>1138</v>
      </c>
    </row>
    <row r="375" spans="1:6" x14ac:dyDescent="0.25">
      <c r="A375" s="119" t="s">
        <v>1567</v>
      </c>
      <c r="B375" s="119" t="s">
        <v>195</v>
      </c>
      <c r="C375" s="282">
        <v>500000</v>
      </c>
      <c r="D375" s="119">
        <v>14</v>
      </c>
      <c r="E375" s="119" t="s">
        <v>1289</v>
      </c>
      <c r="F375" s="119" t="s">
        <v>1138</v>
      </c>
    </row>
    <row r="376" spans="1:6" x14ac:dyDescent="0.25">
      <c r="A376" s="119" t="s">
        <v>1107</v>
      </c>
      <c r="B376" s="119" t="s">
        <v>195</v>
      </c>
      <c r="C376" s="282">
        <v>265000</v>
      </c>
      <c r="D376" s="119">
        <v>14</v>
      </c>
      <c r="E376" s="119" t="s">
        <v>1289</v>
      </c>
      <c r="F376" s="119" t="s">
        <v>1138</v>
      </c>
    </row>
    <row r="377" spans="1:6" x14ac:dyDescent="0.25">
      <c r="A377" s="119" t="s">
        <v>1568</v>
      </c>
      <c r="B377" s="119" t="s">
        <v>195</v>
      </c>
      <c r="C377" s="282">
        <v>87962.5</v>
      </c>
      <c r="D377" s="119">
        <v>14</v>
      </c>
      <c r="E377" s="119" t="s">
        <v>1289</v>
      </c>
      <c r="F377" s="119" t="s">
        <v>1138</v>
      </c>
    </row>
    <row r="378" spans="1:6" x14ac:dyDescent="0.25">
      <c r="A378" s="119" t="s">
        <v>1569</v>
      </c>
      <c r="B378" s="119" t="s">
        <v>195</v>
      </c>
      <c r="C378" s="282">
        <v>61659536.770000003</v>
      </c>
      <c r="D378" s="119">
        <v>14</v>
      </c>
      <c r="E378" s="119" t="s">
        <v>1289</v>
      </c>
      <c r="F378" s="119" t="s">
        <v>1138</v>
      </c>
    </row>
    <row r="379" spans="1:6" x14ac:dyDescent="0.25">
      <c r="A379" s="119" t="s">
        <v>1569</v>
      </c>
      <c r="B379" s="119" t="s">
        <v>195</v>
      </c>
      <c r="C379" s="282">
        <v>2400000</v>
      </c>
      <c r="D379" s="119">
        <v>14</v>
      </c>
      <c r="E379" s="119" t="s">
        <v>1289</v>
      </c>
      <c r="F379" s="119" t="s">
        <v>1138</v>
      </c>
    </row>
    <row r="380" spans="1:6" x14ac:dyDescent="0.25">
      <c r="A380" s="119" t="s">
        <v>1570</v>
      </c>
      <c r="B380" s="119" t="s">
        <v>195</v>
      </c>
      <c r="C380" s="282">
        <v>18400000</v>
      </c>
      <c r="D380" s="119">
        <v>14</v>
      </c>
      <c r="E380" s="119" t="s">
        <v>1289</v>
      </c>
      <c r="F380" s="119" t="s">
        <v>1138</v>
      </c>
    </row>
    <row r="381" spans="1:6" x14ac:dyDescent="0.25">
      <c r="A381" s="119" t="s">
        <v>1571</v>
      </c>
      <c r="B381" s="119" t="s">
        <v>195</v>
      </c>
      <c r="C381" s="282">
        <v>780000</v>
      </c>
      <c r="D381" s="119">
        <v>14</v>
      </c>
      <c r="E381" s="119" t="s">
        <v>1289</v>
      </c>
      <c r="F381" s="119" t="s">
        <v>1138</v>
      </c>
    </row>
    <row r="382" spans="1:6" x14ac:dyDescent="0.25">
      <c r="A382" s="119" t="s">
        <v>1572</v>
      </c>
      <c r="B382" s="119" t="s">
        <v>1108</v>
      </c>
      <c r="C382" s="282">
        <v>2292500</v>
      </c>
      <c r="D382" s="119">
        <v>14</v>
      </c>
      <c r="E382" s="119" t="s">
        <v>1289</v>
      </c>
      <c r="F382" s="119" t="s">
        <v>1138</v>
      </c>
    </row>
    <row r="383" spans="1:6" x14ac:dyDescent="0.25">
      <c r="A383" s="119" t="s">
        <v>1109</v>
      </c>
      <c r="B383" s="119" t="s">
        <v>1108</v>
      </c>
      <c r="C383" s="282">
        <v>12000</v>
      </c>
      <c r="D383" s="119">
        <v>14</v>
      </c>
      <c r="E383" s="119" t="s">
        <v>1289</v>
      </c>
      <c r="F383" s="119" t="s">
        <v>1138</v>
      </c>
    </row>
    <row r="384" spans="1:6" x14ac:dyDescent="0.25">
      <c r="A384" s="119" t="s">
        <v>1573</v>
      </c>
      <c r="B384" s="119" t="s">
        <v>1110</v>
      </c>
      <c r="C384" s="282">
        <v>1551275.6300418642</v>
      </c>
      <c r="D384" s="119">
        <v>14</v>
      </c>
      <c r="E384" s="119" t="s">
        <v>1289</v>
      </c>
      <c r="F384" s="119" t="s">
        <v>1138</v>
      </c>
    </row>
    <row r="385" spans="1:6" x14ac:dyDescent="0.25">
      <c r="A385" s="119" t="s">
        <v>1574</v>
      </c>
      <c r="B385" s="119" t="s">
        <v>265</v>
      </c>
      <c r="C385" s="282">
        <v>8450</v>
      </c>
      <c r="D385" s="119">
        <v>14</v>
      </c>
      <c r="E385" s="119" t="s">
        <v>1289</v>
      </c>
      <c r="F385" s="119" t="s">
        <v>1141</v>
      </c>
    </row>
    <row r="386" spans="1:6" x14ac:dyDescent="0.25">
      <c r="A386" s="119" t="s">
        <v>1575</v>
      </c>
      <c r="B386" s="119" t="s">
        <v>265</v>
      </c>
      <c r="C386" s="282">
        <v>282965.55</v>
      </c>
      <c r="D386" s="119">
        <v>14</v>
      </c>
      <c r="E386" s="119" t="s">
        <v>1289</v>
      </c>
      <c r="F386" s="119" t="s">
        <v>1141</v>
      </c>
    </row>
    <row r="387" spans="1:6" x14ac:dyDescent="0.25">
      <c r="A387" s="119" t="s">
        <v>1576</v>
      </c>
      <c r="B387" s="119" t="s">
        <v>265</v>
      </c>
      <c r="C387" s="282">
        <v>15494.921</v>
      </c>
      <c r="D387" s="119">
        <v>14</v>
      </c>
      <c r="E387" s="119" t="s">
        <v>1289</v>
      </c>
      <c r="F387" s="119" t="s">
        <v>1141</v>
      </c>
    </row>
    <row r="388" spans="1:6" x14ac:dyDescent="0.25">
      <c r="A388" s="119" t="s">
        <v>1111</v>
      </c>
      <c r="B388" s="119" t="s">
        <v>265</v>
      </c>
      <c r="C388" s="282">
        <v>5960</v>
      </c>
      <c r="D388" s="119">
        <v>14</v>
      </c>
      <c r="E388" s="119" t="s">
        <v>1289</v>
      </c>
      <c r="F388" s="119" t="s">
        <v>1141</v>
      </c>
    </row>
    <row r="389" spans="1:6" x14ac:dyDescent="0.25">
      <c r="A389" s="119" t="s">
        <v>1112</v>
      </c>
      <c r="B389" s="119" t="s">
        <v>265</v>
      </c>
      <c r="C389" s="282">
        <v>12671.955999999998</v>
      </c>
      <c r="D389" s="119">
        <v>14</v>
      </c>
      <c r="E389" s="119" t="s">
        <v>1289</v>
      </c>
      <c r="F389" s="119" t="s">
        <v>1141</v>
      </c>
    </row>
    <row r="390" spans="1:6" x14ac:dyDescent="0.25">
      <c r="A390" s="119" t="s">
        <v>1577</v>
      </c>
      <c r="B390" s="119" t="s">
        <v>265</v>
      </c>
      <c r="C390" s="282">
        <v>7376</v>
      </c>
      <c r="D390" s="119">
        <v>14</v>
      </c>
      <c r="E390" s="119" t="s">
        <v>1289</v>
      </c>
      <c r="F390" s="119" t="s">
        <v>1141</v>
      </c>
    </row>
    <row r="391" spans="1:6" x14ac:dyDescent="0.25">
      <c r="A391" s="119" t="s">
        <v>1578</v>
      </c>
      <c r="B391" s="119" t="s">
        <v>265</v>
      </c>
      <c r="C391" s="282">
        <v>3410</v>
      </c>
      <c r="D391" s="119">
        <v>14</v>
      </c>
      <c r="E391" s="119" t="s">
        <v>1289</v>
      </c>
      <c r="F391" s="119" t="s">
        <v>1141</v>
      </c>
    </row>
    <row r="392" spans="1:6" x14ac:dyDescent="0.25">
      <c r="A392" s="119" t="s">
        <v>1579</v>
      </c>
      <c r="B392" s="119" t="s">
        <v>265</v>
      </c>
      <c r="C392" s="282">
        <v>1900</v>
      </c>
      <c r="D392" s="119">
        <v>14</v>
      </c>
      <c r="E392" s="119" t="s">
        <v>1289</v>
      </c>
      <c r="F392" s="119" t="s">
        <v>1141</v>
      </c>
    </row>
    <row r="393" spans="1:6" x14ac:dyDescent="0.25">
      <c r="A393" s="119" t="s">
        <v>1580</v>
      </c>
      <c r="B393" s="119" t="s">
        <v>265</v>
      </c>
      <c r="C393" s="282">
        <v>11414.834000000001</v>
      </c>
      <c r="D393" s="119">
        <v>14</v>
      </c>
      <c r="E393" s="119" t="s">
        <v>1289</v>
      </c>
      <c r="F393" s="119" t="s">
        <v>1141</v>
      </c>
    </row>
    <row r="394" spans="1:6" x14ac:dyDescent="0.25">
      <c r="A394" s="119" t="s">
        <v>1581</v>
      </c>
      <c r="B394" s="119" t="s">
        <v>265</v>
      </c>
      <c r="C394" s="282">
        <v>10394</v>
      </c>
      <c r="D394" s="119">
        <v>14</v>
      </c>
      <c r="E394" s="119" t="s">
        <v>1289</v>
      </c>
      <c r="F394" s="119" t="s">
        <v>1141</v>
      </c>
    </row>
    <row r="395" spans="1:6" x14ac:dyDescent="0.25">
      <c r="A395" s="119" t="s">
        <v>1582</v>
      </c>
      <c r="B395" s="119" t="s">
        <v>265</v>
      </c>
      <c r="C395" s="282">
        <v>3892</v>
      </c>
      <c r="D395" s="119">
        <v>14</v>
      </c>
      <c r="E395" s="119" t="s">
        <v>1289</v>
      </c>
      <c r="F395" s="119" t="s">
        <v>1141</v>
      </c>
    </row>
    <row r="396" spans="1:6" x14ac:dyDescent="0.25">
      <c r="A396" s="119" t="s">
        <v>1113</v>
      </c>
      <c r="B396" s="119" t="s">
        <v>265</v>
      </c>
      <c r="C396" s="282">
        <v>6420.3</v>
      </c>
      <c r="D396" s="119">
        <v>14</v>
      </c>
      <c r="E396" s="119" t="s">
        <v>1289</v>
      </c>
      <c r="F396" s="119" t="s">
        <v>1141</v>
      </c>
    </row>
    <row r="397" spans="1:6" x14ac:dyDescent="0.25">
      <c r="A397" s="119" t="s">
        <v>1583</v>
      </c>
      <c r="B397" s="119" t="s">
        <v>265</v>
      </c>
      <c r="C397" s="282">
        <v>25389.5</v>
      </c>
      <c r="D397" s="119">
        <v>14</v>
      </c>
      <c r="E397" s="119" t="s">
        <v>1289</v>
      </c>
      <c r="F397" s="119" t="s">
        <v>1141</v>
      </c>
    </row>
    <row r="398" spans="1:6" x14ac:dyDescent="0.25">
      <c r="A398" s="119" t="s">
        <v>1584</v>
      </c>
      <c r="B398" s="119" t="s">
        <v>1114</v>
      </c>
      <c r="C398" s="282">
        <v>1428608.577</v>
      </c>
      <c r="D398" s="119">
        <v>14</v>
      </c>
      <c r="E398" s="119" t="s">
        <v>1289</v>
      </c>
      <c r="F398" s="119" t="s">
        <v>1140</v>
      </c>
    </row>
    <row r="399" spans="1:6" x14ac:dyDescent="0.25">
      <c r="A399" s="119" t="s">
        <v>1585</v>
      </c>
      <c r="B399" s="119" t="s">
        <v>270</v>
      </c>
      <c r="C399" s="282">
        <v>21845.802</v>
      </c>
      <c r="D399" s="119">
        <v>14</v>
      </c>
      <c r="E399" s="119" t="s">
        <v>1289</v>
      </c>
      <c r="F399" s="119" t="s">
        <v>1141</v>
      </c>
    </row>
    <row r="400" spans="1:6" x14ac:dyDescent="0.25">
      <c r="A400" s="119" t="s">
        <v>1115</v>
      </c>
      <c r="B400" s="119" t="s">
        <v>270</v>
      </c>
      <c r="C400" s="282">
        <v>5379.3119999999999</v>
      </c>
      <c r="D400" s="119">
        <v>14</v>
      </c>
      <c r="E400" s="119" t="s">
        <v>1289</v>
      </c>
      <c r="F400" s="119" t="s">
        <v>1141</v>
      </c>
    </row>
    <row r="401" spans="1:6" x14ac:dyDescent="0.25">
      <c r="A401" s="119" t="s">
        <v>1586</v>
      </c>
      <c r="B401" s="119" t="s">
        <v>1116</v>
      </c>
      <c r="C401" s="282">
        <v>35132.93</v>
      </c>
      <c r="D401" s="119">
        <v>14</v>
      </c>
      <c r="E401" s="119" t="s">
        <v>1289</v>
      </c>
      <c r="F401" s="119" t="s">
        <v>1141</v>
      </c>
    </row>
    <row r="402" spans="1:6" x14ac:dyDescent="0.25">
      <c r="A402" s="119" t="s">
        <v>1587</v>
      </c>
      <c r="B402" s="119" t="s">
        <v>1116</v>
      </c>
      <c r="C402" s="282">
        <v>27879.324000000001</v>
      </c>
      <c r="D402" s="119">
        <v>14</v>
      </c>
      <c r="E402" s="119" t="s">
        <v>1289</v>
      </c>
      <c r="F402" s="119" t="s">
        <v>1141</v>
      </c>
    </row>
    <row r="403" spans="1:6" x14ac:dyDescent="0.25">
      <c r="A403" s="119" t="s">
        <v>1588</v>
      </c>
      <c r="B403" s="119" t="s">
        <v>1116</v>
      </c>
      <c r="C403" s="282">
        <v>7980</v>
      </c>
      <c r="D403" s="119">
        <v>14</v>
      </c>
      <c r="E403" s="119" t="s">
        <v>1289</v>
      </c>
      <c r="F403" s="119" t="s">
        <v>1141</v>
      </c>
    </row>
    <row r="404" spans="1:6" x14ac:dyDescent="0.25">
      <c r="A404" s="119" t="s">
        <v>1589</v>
      </c>
      <c r="B404" s="119" t="s">
        <v>1116</v>
      </c>
      <c r="C404" s="282">
        <v>22535.200000000001</v>
      </c>
      <c r="D404" s="119">
        <v>14</v>
      </c>
      <c r="E404" s="119" t="s">
        <v>1289</v>
      </c>
      <c r="F404" s="119" t="s">
        <v>1141</v>
      </c>
    </row>
    <row r="405" spans="1:6" x14ac:dyDescent="0.25">
      <c r="A405" s="119" t="s">
        <v>1590</v>
      </c>
      <c r="B405" s="119" t="s">
        <v>1116</v>
      </c>
      <c r="C405" s="282">
        <v>2338.5</v>
      </c>
      <c r="D405" s="119">
        <v>14</v>
      </c>
      <c r="E405" s="119" t="s">
        <v>1289</v>
      </c>
      <c r="F405" s="119" t="s">
        <v>1141</v>
      </c>
    </row>
    <row r="406" spans="1:6" x14ac:dyDescent="0.25">
      <c r="A406" s="119" t="s">
        <v>1591</v>
      </c>
      <c r="B406" s="119" t="s">
        <v>1116</v>
      </c>
      <c r="C406" s="282">
        <v>8704</v>
      </c>
      <c r="D406" s="119">
        <v>14</v>
      </c>
      <c r="E406" s="119" t="s">
        <v>1289</v>
      </c>
      <c r="F406" s="119" t="s">
        <v>1141</v>
      </c>
    </row>
    <row r="407" spans="1:6" x14ac:dyDescent="0.25">
      <c r="A407" s="119" t="s">
        <v>1118</v>
      </c>
      <c r="B407" s="119" t="s">
        <v>1117</v>
      </c>
      <c r="C407" s="282">
        <v>22258.079999999998</v>
      </c>
      <c r="D407" s="119">
        <v>14</v>
      </c>
      <c r="E407" s="119" t="s">
        <v>1289</v>
      </c>
      <c r="F407" s="119" t="s">
        <v>1141</v>
      </c>
    </row>
    <row r="408" spans="1:6" x14ac:dyDescent="0.25">
      <c r="A408" s="119" t="s">
        <v>1119</v>
      </c>
      <c r="B408" s="119" t="s">
        <v>1120</v>
      </c>
      <c r="C408" s="282">
        <v>96330</v>
      </c>
      <c r="D408" s="119">
        <v>14</v>
      </c>
      <c r="E408" s="119" t="s">
        <v>1289</v>
      </c>
      <c r="F408" s="119" t="s">
        <v>1141</v>
      </c>
    </row>
    <row r="409" spans="1:6" x14ac:dyDescent="0.25">
      <c r="A409" s="119" t="s">
        <v>1592</v>
      </c>
      <c r="B409" s="119" t="s">
        <v>1120</v>
      </c>
      <c r="C409" s="282">
        <v>146033.745</v>
      </c>
      <c r="D409" s="119">
        <v>14</v>
      </c>
      <c r="E409" s="119" t="s">
        <v>1289</v>
      </c>
      <c r="F409" s="119" t="s">
        <v>1141</v>
      </c>
    </row>
    <row r="410" spans="1:6" x14ac:dyDescent="0.25">
      <c r="A410" s="119" t="s">
        <v>1593</v>
      </c>
      <c r="B410" s="119" t="s">
        <v>1681</v>
      </c>
      <c r="C410" s="282">
        <v>311465.51799999998</v>
      </c>
      <c r="D410" s="119">
        <v>14</v>
      </c>
      <c r="E410" s="119" t="s">
        <v>1289</v>
      </c>
      <c r="F410" s="119" t="s">
        <v>1139</v>
      </c>
    </row>
    <row r="411" spans="1:6" x14ac:dyDescent="0.25">
      <c r="A411" s="119" t="s">
        <v>1594</v>
      </c>
      <c r="B411" s="119" t="s">
        <v>1681</v>
      </c>
      <c r="C411" s="282">
        <v>317982.408</v>
      </c>
      <c r="D411" s="119">
        <v>14</v>
      </c>
      <c r="E411" s="119" t="s">
        <v>1289</v>
      </c>
      <c r="F411" s="119" t="s">
        <v>1139</v>
      </c>
    </row>
    <row r="412" spans="1:6" x14ac:dyDescent="0.25">
      <c r="A412" s="119" t="s">
        <v>1595</v>
      </c>
      <c r="B412" s="119" t="s">
        <v>1681</v>
      </c>
      <c r="C412" s="282">
        <v>309758.96399999998</v>
      </c>
      <c r="D412" s="119">
        <v>14</v>
      </c>
      <c r="E412" s="119" t="s">
        <v>1289</v>
      </c>
      <c r="F412" s="119" t="s">
        <v>1139</v>
      </c>
    </row>
    <row r="413" spans="1:6" x14ac:dyDescent="0.25">
      <c r="A413" s="119" t="s">
        <v>1596</v>
      </c>
      <c r="B413" s="119" t="s">
        <v>1681</v>
      </c>
      <c r="C413" s="282">
        <v>309758.96399999998</v>
      </c>
      <c r="D413" s="119">
        <v>14</v>
      </c>
      <c r="E413" s="119" t="s">
        <v>1289</v>
      </c>
      <c r="F413" s="119" t="s">
        <v>1139</v>
      </c>
    </row>
    <row r="414" spans="1:6" x14ac:dyDescent="0.25">
      <c r="A414" s="119" t="s">
        <v>1597</v>
      </c>
      <c r="B414" s="119" t="s">
        <v>1681</v>
      </c>
      <c r="C414" s="282">
        <v>276842.61</v>
      </c>
      <c r="D414" s="119">
        <v>14</v>
      </c>
      <c r="E414" s="119" t="s">
        <v>1289</v>
      </c>
      <c r="F414" s="119" t="s">
        <v>1139</v>
      </c>
    </row>
    <row r="415" spans="1:6" x14ac:dyDescent="0.25">
      <c r="A415" s="119" t="s">
        <v>1121</v>
      </c>
      <c r="B415" s="119" t="s">
        <v>1681</v>
      </c>
      <c r="C415" s="282">
        <v>994173.99</v>
      </c>
      <c r="D415" s="119">
        <v>14</v>
      </c>
      <c r="E415" s="119" t="s">
        <v>1289</v>
      </c>
      <c r="F415" s="119" t="s">
        <v>1139</v>
      </c>
    </row>
    <row r="416" spans="1:6" x14ac:dyDescent="0.25">
      <c r="A416" s="119" t="s">
        <v>1598</v>
      </c>
      <c r="B416" s="119" t="s">
        <v>1681</v>
      </c>
      <c r="C416" s="282">
        <v>391457.93599999999</v>
      </c>
      <c r="D416" s="119">
        <v>14</v>
      </c>
      <c r="E416" s="119" t="s">
        <v>1289</v>
      </c>
      <c r="F416" s="119" t="s">
        <v>1139</v>
      </c>
    </row>
    <row r="417" spans="1:6" x14ac:dyDescent="0.25">
      <c r="A417" s="119" t="s">
        <v>1599</v>
      </c>
      <c r="B417" s="119" t="s">
        <v>281</v>
      </c>
      <c r="C417" s="282">
        <v>49560</v>
      </c>
      <c r="D417" s="119">
        <v>14</v>
      </c>
      <c r="E417" s="119" t="s">
        <v>1289</v>
      </c>
      <c r="F417" s="119" t="s">
        <v>1139</v>
      </c>
    </row>
    <row r="418" spans="1:6" x14ac:dyDescent="0.25">
      <c r="A418" s="119" t="s">
        <v>1600</v>
      </c>
      <c r="B418" s="119" t="s">
        <v>281</v>
      </c>
      <c r="C418" s="282">
        <v>15950</v>
      </c>
      <c r="D418" s="119">
        <v>14</v>
      </c>
      <c r="E418" s="119" t="s">
        <v>1289</v>
      </c>
      <c r="F418" s="119" t="s">
        <v>1139</v>
      </c>
    </row>
    <row r="419" spans="1:6" x14ac:dyDescent="0.25">
      <c r="A419" s="119" t="s">
        <v>1601</v>
      </c>
      <c r="B419" s="119" t="s">
        <v>281</v>
      </c>
      <c r="C419" s="282">
        <v>63000</v>
      </c>
      <c r="D419" s="119">
        <v>14</v>
      </c>
      <c r="E419" s="119" t="s">
        <v>1289</v>
      </c>
      <c r="F419" s="119" t="s">
        <v>1139</v>
      </c>
    </row>
    <row r="420" spans="1:6" x14ac:dyDescent="0.25">
      <c r="A420" s="119" t="s">
        <v>1602</v>
      </c>
      <c r="B420" s="119" t="s">
        <v>285</v>
      </c>
      <c r="C420" s="282">
        <v>123811.448</v>
      </c>
      <c r="D420" s="119">
        <v>14</v>
      </c>
      <c r="E420" s="119" t="s">
        <v>1289</v>
      </c>
      <c r="F420" s="119" t="s">
        <v>1139</v>
      </c>
    </row>
    <row r="421" spans="1:6" x14ac:dyDescent="0.25">
      <c r="A421" s="119" t="s">
        <v>1603</v>
      </c>
      <c r="B421" s="119" t="s">
        <v>285</v>
      </c>
      <c r="C421" s="282">
        <v>41713.050000000003</v>
      </c>
      <c r="D421" s="119">
        <v>14</v>
      </c>
      <c r="E421" s="119" t="s">
        <v>1289</v>
      </c>
      <c r="F421" s="119" t="s">
        <v>1139</v>
      </c>
    </row>
    <row r="422" spans="1:6" x14ac:dyDescent="0.25">
      <c r="A422" s="119" t="s">
        <v>1604</v>
      </c>
      <c r="B422" s="119" t="s">
        <v>285</v>
      </c>
      <c r="C422" s="282">
        <v>41713.050000000003</v>
      </c>
      <c r="D422" s="119">
        <v>14</v>
      </c>
      <c r="E422" s="119" t="s">
        <v>1289</v>
      </c>
      <c r="F422" s="119" t="s">
        <v>1139</v>
      </c>
    </row>
    <row r="423" spans="1:6" x14ac:dyDescent="0.25">
      <c r="A423" s="119" t="s">
        <v>1122</v>
      </c>
      <c r="B423" s="119" t="s">
        <v>290</v>
      </c>
      <c r="C423" s="282">
        <v>766665</v>
      </c>
      <c r="D423" s="119">
        <v>14</v>
      </c>
      <c r="E423" s="119" t="s">
        <v>1289</v>
      </c>
      <c r="F423" s="119" t="s">
        <v>1141</v>
      </c>
    </row>
    <row r="424" spans="1:6" x14ac:dyDescent="0.25">
      <c r="A424" s="119" t="s">
        <v>1605</v>
      </c>
      <c r="B424" s="119" t="s">
        <v>290</v>
      </c>
      <c r="C424" s="282">
        <v>634887</v>
      </c>
      <c r="D424" s="119">
        <v>14</v>
      </c>
      <c r="E424" s="119" t="s">
        <v>1289</v>
      </c>
      <c r="F424" s="119" t="s">
        <v>1141</v>
      </c>
    </row>
    <row r="425" spans="1:6" x14ac:dyDescent="0.25">
      <c r="A425" s="119" t="s">
        <v>1606</v>
      </c>
      <c r="B425" s="119" t="s">
        <v>290</v>
      </c>
      <c r="C425" s="282">
        <v>885343.95200000005</v>
      </c>
      <c r="D425" s="119">
        <v>14</v>
      </c>
      <c r="E425" s="119" t="s">
        <v>1289</v>
      </c>
      <c r="F425" s="119" t="s">
        <v>1141</v>
      </c>
    </row>
    <row r="426" spans="1:6" x14ac:dyDescent="0.25">
      <c r="A426" s="119" t="s">
        <v>1607</v>
      </c>
      <c r="B426" s="119" t="s">
        <v>290</v>
      </c>
      <c r="C426" s="282">
        <v>2231985.2799999998</v>
      </c>
      <c r="D426" s="119">
        <v>14</v>
      </c>
      <c r="E426" s="119" t="s">
        <v>1289</v>
      </c>
      <c r="F426" s="119" t="s">
        <v>1141</v>
      </c>
    </row>
    <row r="427" spans="1:6" x14ac:dyDescent="0.25">
      <c r="A427" s="119" t="s">
        <v>1608</v>
      </c>
      <c r="B427" s="119" t="s">
        <v>290</v>
      </c>
      <c r="C427" s="282">
        <v>108905</v>
      </c>
      <c r="D427" s="119">
        <v>14</v>
      </c>
      <c r="E427" s="119" t="s">
        <v>1289</v>
      </c>
      <c r="F427" s="119" t="s">
        <v>1141</v>
      </c>
    </row>
    <row r="428" spans="1:6" x14ac:dyDescent="0.25">
      <c r="A428" s="119" t="s">
        <v>1609</v>
      </c>
      <c r="B428" s="119" t="s">
        <v>290</v>
      </c>
      <c r="C428" s="282">
        <v>727734.81</v>
      </c>
      <c r="D428" s="119">
        <v>14</v>
      </c>
      <c r="E428" s="119" t="s">
        <v>1289</v>
      </c>
      <c r="F428" s="119" t="s">
        <v>1141</v>
      </c>
    </row>
    <row r="429" spans="1:6" x14ac:dyDescent="0.25">
      <c r="A429" s="119" t="s">
        <v>1610</v>
      </c>
      <c r="B429" s="119" t="s">
        <v>1123</v>
      </c>
      <c r="C429" s="282">
        <v>121423.14</v>
      </c>
      <c r="D429" s="119">
        <v>14</v>
      </c>
      <c r="E429" s="119" t="s">
        <v>1289</v>
      </c>
      <c r="F429" s="119" t="s">
        <v>1141</v>
      </c>
    </row>
    <row r="430" spans="1:6" x14ac:dyDescent="0.25">
      <c r="A430" s="119" t="s">
        <v>1124</v>
      </c>
      <c r="B430" s="119" t="s">
        <v>1123</v>
      </c>
      <c r="C430" s="282">
        <v>221418.8</v>
      </c>
      <c r="D430" s="119">
        <v>14</v>
      </c>
      <c r="E430" s="119" t="s">
        <v>1289</v>
      </c>
      <c r="F430" s="119" t="s">
        <v>1141</v>
      </c>
    </row>
    <row r="431" spans="1:6" x14ac:dyDescent="0.25">
      <c r="A431" s="119" t="s">
        <v>1611</v>
      </c>
      <c r="B431" s="119" t="s">
        <v>292</v>
      </c>
      <c r="C431" s="282">
        <v>12320</v>
      </c>
      <c r="D431" s="119">
        <v>14</v>
      </c>
      <c r="E431" s="119" t="s">
        <v>1289</v>
      </c>
      <c r="F431" s="119" t="s">
        <v>1141</v>
      </c>
    </row>
    <row r="432" spans="1:6" x14ac:dyDescent="0.25">
      <c r="A432" s="119" t="s">
        <v>1612</v>
      </c>
      <c r="B432" s="119" t="s">
        <v>292</v>
      </c>
      <c r="C432" s="282">
        <v>12320</v>
      </c>
      <c r="D432" s="119">
        <v>14</v>
      </c>
      <c r="E432" s="119" t="s">
        <v>1289</v>
      </c>
      <c r="F432" s="119" t="s">
        <v>1141</v>
      </c>
    </row>
    <row r="433" spans="1:6" x14ac:dyDescent="0.25">
      <c r="A433" s="119" t="s">
        <v>1125</v>
      </c>
      <c r="B433" s="119" t="s">
        <v>1644</v>
      </c>
      <c r="C433" s="282">
        <v>20051.5</v>
      </c>
      <c r="D433" s="119">
        <v>14</v>
      </c>
      <c r="E433" s="119" t="s">
        <v>1289</v>
      </c>
      <c r="F433" s="119" t="s">
        <v>1140</v>
      </c>
    </row>
    <row r="434" spans="1:6" x14ac:dyDescent="0.25">
      <c r="A434" s="119" t="s">
        <v>1613</v>
      </c>
      <c r="B434" s="119" t="s">
        <v>1644</v>
      </c>
      <c r="C434" s="282">
        <v>4786.6000000000004</v>
      </c>
      <c r="D434" s="119">
        <v>14</v>
      </c>
      <c r="E434" s="119" t="s">
        <v>1289</v>
      </c>
      <c r="F434" s="119" t="s">
        <v>1140</v>
      </c>
    </row>
    <row r="435" spans="1:6" x14ac:dyDescent="0.25">
      <c r="A435" s="119" t="s">
        <v>1126</v>
      </c>
      <c r="B435" s="119" t="s">
        <v>1644</v>
      </c>
      <c r="C435" s="282">
        <v>13875.900000000001</v>
      </c>
      <c r="D435" s="119">
        <v>14</v>
      </c>
      <c r="E435" s="119" t="s">
        <v>1289</v>
      </c>
      <c r="F435" s="119" t="s">
        <v>1140</v>
      </c>
    </row>
    <row r="436" spans="1:6" x14ac:dyDescent="0.25">
      <c r="A436" s="119" t="s">
        <v>1127</v>
      </c>
      <c r="B436" s="119" t="s">
        <v>1644</v>
      </c>
      <c r="C436" s="282">
        <v>9573.2000000000007</v>
      </c>
      <c r="D436" s="119">
        <v>14</v>
      </c>
      <c r="E436" s="119" t="s">
        <v>1289</v>
      </c>
      <c r="F436" s="119" t="s">
        <v>1140</v>
      </c>
    </row>
    <row r="437" spans="1:6" x14ac:dyDescent="0.25">
      <c r="A437" s="119" t="s">
        <v>1614</v>
      </c>
      <c r="B437" s="119" t="s">
        <v>1644</v>
      </c>
      <c r="C437" s="282">
        <v>13875.900000000001</v>
      </c>
      <c r="D437" s="119">
        <v>14</v>
      </c>
      <c r="E437" s="119" t="s">
        <v>1289</v>
      </c>
      <c r="F437" s="119" t="s">
        <v>1140</v>
      </c>
    </row>
    <row r="438" spans="1:6" x14ac:dyDescent="0.25">
      <c r="A438" s="119" t="s">
        <v>1615</v>
      </c>
      <c r="B438" s="119" t="s">
        <v>1644</v>
      </c>
      <c r="C438" s="282">
        <v>295046.95999999996</v>
      </c>
      <c r="D438" s="119">
        <v>14</v>
      </c>
      <c r="E438" s="119" t="s">
        <v>1289</v>
      </c>
      <c r="F438" s="119" t="s">
        <v>1140</v>
      </c>
    </row>
    <row r="439" spans="1:6" x14ac:dyDescent="0.25">
      <c r="A439" s="119" t="s">
        <v>1616</v>
      </c>
      <c r="B439" s="119" t="s">
        <v>1644</v>
      </c>
      <c r="C439" s="282">
        <v>694769.08</v>
      </c>
      <c r="D439" s="119">
        <v>14</v>
      </c>
      <c r="E439" s="119" t="s">
        <v>1289</v>
      </c>
      <c r="F439" s="119" t="s">
        <v>1140</v>
      </c>
    </row>
    <row r="440" spans="1:6" x14ac:dyDescent="0.25">
      <c r="A440" s="119" t="s">
        <v>1617</v>
      </c>
      <c r="B440" s="119" t="s">
        <v>1644</v>
      </c>
      <c r="C440" s="282">
        <v>17952</v>
      </c>
      <c r="D440" s="119">
        <v>14</v>
      </c>
      <c r="E440" s="119" t="s">
        <v>1289</v>
      </c>
      <c r="F440" s="119" t="s">
        <v>1140</v>
      </c>
    </row>
    <row r="441" spans="1:6" x14ac:dyDescent="0.25">
      <c r="A441" s="119" t="s">
        <v>1128</v>
      </c>
      <c r="B441" s="119" t="s">
        <v>1644</v>
      </c>
      <c r="C441" s="282">
        <v>23166</v>
      </c>
      <c r="D441" s="119">
        <v>14</v>
      </c>
      <c r="E441" s="119" t="s">
        <v>1289</v>
      </c>
      <c r="F441" s="119" t="s">
        <v>1140</v>
      </c>
    </row>
    <row r="442" spans="1:6" x14ac:dyDescent="0.25">
      <c r="A442" s="119" t="s">
        <v>1618</v>
      </c>
      <c r="B442" s="119" t="s">
        <v>1129</v>
      </c>
      <c r="C442" s="282">
        <v>944184.52549999999</v>
      </c>
      <c r="D442" s="119">
        <v>14</v>
      </c>
      <c r="E442" s="119" t="s">
        <v>1289</v>
      </c>
      <c r="F442" s="119" t="s">
        <v>1141</v>
      </c>
    </row>
    <row r="443" spans="1:6" x14ac:dyDescent="0.25">
      <c r="A443" s="119" t="s">
        <v>1619</v>
      </c>
      <c r="B443" s="119" t="s">
        <v>1129</v>
      </c>
      <c r="C443" s="282">
        <v>941471.14650000015</v>
      </c>
      <c r="D443" s="119">
        <v>14</v>
      </c>
      <c r="E443" s="119" t="s">
        <v>1289</v>
      </c>
      <c r="F443" s="119" t="s">
        <v>1141</v>
      </c>
    </row>
    <row r="444" spans="1:6" x14ac:dyDescent="0.25">
      <c r="A444" s="119" t="s">
        <v>1620</v>
      </c>
      <c r="B444" s="119" t="s">
        <v>1129</v>
      </c>
      <c r="C444" s="282">
        <v>459163.48499999999</v>
      </c>
      <c r="D444" s="119">
        <v>14</v>
      </c>
      <c r="E444" s="119" t="s">
        <v>1289</v>
      </c>
      <c r="F444" s="119" t="s">
        <v>1141</v>
      </c>
    </row>
    <row r="445" spans="1:6" x14ac:dyDescent="0.25">
      <c r="A445" s="119" t="s">
        <v>1621</v>
      </c>
      <c r="B445" s="119" t="s">
        <v>1130</v>
      </c>
      <c r="C445" s="282">
        <v>143322.019</v>
      </c>
      <c r="D445" s="119">
        <v>14</v>
      </c>
      <c r="E445" s="119" t="s">
        <v>1289</v>
      </c>
      <c r="F445" s="119" t="s">
        <v>1141</v>
      </c>
    </row>
    <row r="446" spans="1:6" x14ac:dyDescent="0.25">
      <c r="A446" s="119" t="s">
        <v>1622</v>
      </c>
      <c r="B446" s="119" t="s">
        <v>1130</v>
      </c>
      <c r="C446" s="282">
        <v>161110.65</v>
      </c>
      <c r="D446" s="119">
        <v>14</v>
      </c>
      <c r="E446" s="119" t="s">
        <v>1289</v>
      </c>
      <c r="F446" s="119" t="s">
        <v>1141</v>
      </c>
    </row>
    <row r="447" spans="1:6" x14ac:dyDescent="0.25">
      <c r="A447" s="119" t="s">
        <v>1131</v>
      </c>
      <c r="B447" s="119" t="s">
        <v>1130</v>
      </c>
      <c r="C447" s="282">
        <v>59000</v>
      </c>
      <c r="D447" s="119">
        <v>14</v>
      </c>
      <c r="E447" s="119" t="s">
        <v>1289</v>
      </c>
      <c r="F447" s="119" t="s">
        <v>1141</v>
      </c>
    </row>
    <row r="448" spans="1:6" x14ac:dyDescent="0.25">
      <c r="A448" s="119" t="s">
        <v>1623</v>
      </c>
      <c r="B448" s="119" t="s">
        <v>1130</v>
      </c>
      <c r="C448" s="282">
        <v>149392.27499999999</v>
      </c>
      <c r="D448" s="119">
        <v>14</v>
      </c>
      <c r="E448" s="119" t="s">
        <v>1289</v>
      </c>
      <c r="F448" s="119" t="s">
        <v>1141</v>
      </c>
    </row>
    <row r="449" spans="1:6" x14ac:dyDescent="0.25">
      <c r="A449" s="119" t="s">
        <v>1132</v>
      </c>
      <c r="B449" s="119" t="s">
        <v>1130</v>
      </c>
      <c r="C449" s="282">
        <v>11933.565000000002</v>
      </c>
      <c r="D449" s="119">
        <v>14</v>
      </c>
      <c r="E449" s="119" t="s">
        <v>1289</v>
      </c>
      <c r="F449" s="119" t="s">
        <v>1141</v>
      </c>
    </row>
    <row r="450" spans="1:6" x14ac:dyDescent="0.25">
      <c r="A450" s="119" t="s">
        <v>1624</v>
      </c>
      <c r="B450" s="119" t="s">
        <v>1130</v>
      </c>
      <c r="C450" s="282">
        <v>71794.624000000011</v>
      </c>
      <c r="D450" s="119">
        <v>14</v>
      </c>
      <c r="E450" s="119" t="s">
        <v>1289</v>
      </c>
      <c r="F450" s="119" t="s">
        <v>1141</v>
      </c>
    </row>
    <row r="451" spans="1:6" x14ac:dyDescent="0.25">
      <c r="A451" s="119" t="s">
        <v>1625</v>
      </c>
      <c r="B451" s="119" t="s">
        <v>1130</v>
      </c>
      <c r="C451" s="282">
        <v>196158.78200000001</v>
      </c>
      <c r="D451" s="119">
        <v>14</v>
      </c>
      <c r="E451" s="119" t="s">
        <v>1289</v>
      </c>
      <c r="F451" s="119" t="s">
        <v>1141</v>
      </c>
    </row>
    <row r="452" spans="1:6" x14ac:dyDescent="0.25">
      <c r="A452" s="119" t="s">
        <v>1626</v>
      </c>
      <c r="B452" s="119" t="s">
        <v>1130</v>
      </c>
      <c r="C452" s="282">
        <v>137513.37599999999</v>
      </c>
      <c r="D452" s="119">
        <v>14</v>
      </c>
      <c r="E452" s="119" t="s">
        <v>1289</v>
      </c>
      <c r="F452" s="119" t="s">
        <v>1141</v>
      </c>
    </row>
    <row r="453" spans="1:6" x14ac:dyDescent="0.25">
      <c r="A453" s="119" t="s">
        <v>1627</v>
      </c>
      <c r="B453" s="119" t="s">
        <v>1130</v>
      </c>
      <c r="C453" s="282">
        <v>152136.48200000002</v>
      </c>
      <c r="D453" s="119">
        <v>14</v>
      </c>
      <c r="E453" s="119" t="s">
        <v>1289</v>
      </c>
      <c r="F453" s="119" t="s">
        <v>1141</v>
      </c>
    </row>
    <row r="454" spans="1:6" x14ac:dyDescent="0.25">
      <c r="A454" s="119" t="s">
        <v>1133</v>
      </c>
      <c r="B454" s="119" t="s">
        <v>1130</v>
      </c>
      <c r="C454" s="282">
        <v>229094.96100000001</v>
      </c>
      <c r="D454" s="119">
        <v>14</v>
      </c>
      <c r="E454" s="119" t="s">
        <v>1289</v>
      </c>
      <c r="F454" s="119" t="s">
        <v>1141</v>
      </c>
    </row>
    <row r="455" spans="1:6" x14ac:dyDescent="0.25">
      <c r="A455" s="119" t="s">
        <v>1135</v>
      </c>
      <c r="B455" s="119" t="s">
        <v>1134</v>
      </c>
      <c r="C455" s="282">
        <v>7306.0349999999999</v>
      </c>
      <c r="D455" s="119">
        <v>14</v>
      </c>
      <c r="E455" s="119" t="s">
        <v>1289</v>
      </c>
      <c r="F455" s="119" t="s">
        <v>1141</v>
      </c>
    </row>
    <row r="456" spans="1:6" x14ac:dyDescent="0.25">
      <c r="A456" s="119" t="s">
        <v>1628</v>
      </c>
      <c r="B456" s="119" t="s">
        <v>1134</v>
      </c>
      <c r="C456" s="282">
        <v>230400</v>
      </c>
      <c r="D456" s="119">
        <v>14</v>
      </c>
      <c r="E456" s="119" t="s">
        <v>1289</v>
      </c>
      <c r="F456" s="119" t="s">
        <v>1141</v>
      </c>
    </row>
    <row r="457" spans="1:6" x14ac:dyDescent="0.25">
      <c r="A457" s="119" t="s">
        <v>1629</v>
      </c>
      <c r="B457" s="119" t="s">
        <v>313</v>
      </c>
      <c r="C457" s="282">
        <v>147000</v>
      </c>
      <c r="D457" s="119">
        <v>14</v>
      </c>
      <c r="E457" s="119" t="s">
        <v>1289</v>
      </c>
      <c r="F457" s="119" t="s">
        <v>1141</v>
      </c>
    </row>
    <row r="458" spans="1:6" x14ac:dyDescent="0.25">
      <c r="A458" s="119" t="s">
        <v>1630</v>
      </c>
      <c r="B458" s="119" t="s">
        <v>325</v>
      </c>
      <c r="C458" s="282">
        <v>106697996.08</v>
      </c>
      <c r="D458" s="119">
        <v>14</v>
      </c>
      <c r="E458" s="119" t="s">
        <v>1289</v>
      </c>
      <c r="F458" s="119" t="s">
        <v>1137</v>
      </c>
    </row>
    <row r="459" spans="1:6" x14ac:dyDescent="0.25">
      <c r="A459" s="119" t="s">
        <v>1685</v>
      </c>
      <c r="B459" s="119" t="s">
        <v>1694</v>
      </c>
      <c r="C459" s="282">
        <v>70379200.315064922</v>
      </c>
      <c r="D459" s="119">
        <v>14</v>
      </c>
      <c r="E459" s="119" t="s">
        <v>1289</v>
      </c>
      <c r="F459" s="119" t="s">
        <v>1137</v>
      </c>
    </row>
    <row r="460" spans="1:6" x14ac:dyDescent="0.25">
      <c r="A460" s="119" t="s">
        <v>1686</v>
      </c>
      <c r="B460" s="119" t="s">
        <v>1700</v>
      </c>
      <c r="C460" s="282">
        <v>16806711.638999991</v>
      </c>
      <c r="D460" s="119">
        <v>14</v>
      </c>
      <c r="E460" s="119" t="s">
        <v>1289</v>
      </c>
      <c r="F460" s="119" t="s">
        <v>1137</v>
      </c>
    </row>
    <row r="461" spans="1:6" x14ac:dyDescent="0.25">
      <c r="A461" s="119" t="s">
        <v>1687</v>
      </c>
      <c r="B461" s="119" t="s">
        <v>1695</v>
      </c>
      <c r="C461" s="282">
        <v>3582839.5791760013</v>
      </c>
      <c r="D461" s="119">
        <v>14</v>
      </c>
      <c r="E461" s="119" t="s">
        <v>1289</v>
      </c>
      <c r="F461" s="119" t="s">
        <v>1137</v>
      </c>
    </row>
    <row r="462" spans="1:6" x14ac:dyDescent="0.25">
      <c r="A462" s="119" t="s">
        <v>1688</v>
      </c>
      <c r="B462" s="119" t="s">
        <v>1697</v>
      </c>
      <c r="C462" s="282">
        <v>9337145.9159679972</v>
      </c>
      <c r="D462" s="119">
        <v>14</v>
      </c>
      <c r="E462" s="119" t="s">
        <v>1289</v>
      </c>
      <c r="F462" s="119" t="s">
        <v>1137</v>
      </c>
    </row>
    <row r="463" spans="1:6" x14ac:dyDescent="0.25">
      <c r="A463" s="119" t="s">
        <v>1689</v>
      </c>
      <c r="B463" s="119" t="s">
        <v>1701</v>
      </c>
      <c r="C463" s="282">
        <v>1754018.4916799965</v>
      </c>
      <c r="D463" s="119">
        <v>14</v>
      </c>
      <c r="E463" s="119" t="s">
        <v>1289</v>
      </c>
      <c r="F463" s="119" t="s">
        <v>1137</v>
      </c>
    </row>
    <row r="464" spans="1:6" x14ac:dyDescent="0.25">
      <c r="A464" s="119" t="s">
        <v>1690</v>
      </c>
      <c r="B464" s="119" t="s">
        <v>1702</v>
      </c>
      <c r="C464" s="282">
        <v>2780935.6848000032</v>
      </c>
      <c r="D464" s="119">
        <v>14</v>
      </c>
      <c r="E464" s="119" t="s">
        <v>1289</v>
      </c>
      <c r="F464" s="119" t="s">
        <v>1137</v>
      </c>
    </row>
    <row r="465" spans="1:6" x14ac:dyDescent="0.25">
      <c r="A465" s="119" t="s">
        <v>1691</v>
      </c>
      <c r="B465" s="119" t="s">
        <v>1698</v>
      </c>
      <c r="C465" s="282">
        <v>935154.44090909068</v>
      </c>
      <c r="D465" s="119">
        <v>14</v>
      </c>
      <c r="E465" s="119" t="s">
        <v>1289</v>
      </c>
      <c r="F465" s="119" t="s">
        <v>1137</v>
      </c>
    </row>
    <row r="466" spans="1:6" x14ac:dyDescent="0.25">
      <c r="A466" s="119" t="s">
        <v>1692</v>
      </c>
      <c r="B466" s="119" t="s">
        <v>1696</v>
      </c>
      <c r="C466" s="282">
        <v>320315.27272727253</v>
      </c>
      <c r="D466" s="119">
        <v>14</v>
      </c>
      <c r="E466" s="119" t="s">
        <v>1289</v>
      </c>
      <c r="F466" s="119" t="s">
        <v>1137</v>
      </c>
    </row>
    <row r="467" spans="1:6" x14ac:dyDescent="0.25">
      <c r="A467" s="119" t="s">
        <v>1693</v>
      </c>
      <c r="B467" s="119" t="s">
        <v>1699</v>
      </c>
      <c r="C467" s="282">
        <v>17596368.750265136</v>
      </c>
      <c r="D467" s="119">
        <v>14</v>
      </c>
      <c r="E467" s="119" t="s">
        <v>1289</v>
      </c>
      <c r="F467" s="119" t="s">
        <v>1137</v>
      </c>
    </row>
    <row r="738" spans="2:3" x14ac:dyDescent="0.25">
      <c r="B738" s="111" t="s">
        <v>1317</v>
      </c>
      <c r="C738" s="283">
        <f>SUM(C5:C737)</f>
        <v>479341075.00243235</v>
      </c>
    </row>
  </sheetData>
  <mergeCells count="3">
    <mergeCell ref="A1:F1"/>
    <mergeCell ref="A3:F3"/>
    <mergeCell ref="A2:F2"/>
  </mergeCells>
  <printOptions horizontalCentered="1"/>
  <pageMargins left="0.70866141732283472" right="0.70866141732283472" top="0.55118110236220474" bottom="0.55118110236220474" header="0.31496062992125984" footer="0.31496062992125984"/>
  <pageSetup scale="6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D414"/>
  <sheetViews>
    <sheetView workbookViewId="0">
      <pane ySplit="2" topLeftCell="A3" activePane="bottomLeft" state="frozen"/>
      <selection pane="bottomLeft" activeCell="A415" sqref="A415:XFD417"/>
    </sheetView>
  </sheetViews>
  <sheetFormatPr baseColWidth="10" defaultRowHeight="15" x14ac:dyDescent="0.25"/>
  <cols>
    <col min="1" max="1" width="16.7109375" customWidth="1"/>
    <col min="2" max="2" width="82.85546875" customWidth="1"/>
    <col min="3" max="3" width="19.7109375" style="63" bestFit="1" customWidth="1"/>
    <col min="4" max="4" width="15.140625" bestFit="1" customWidth="1"/>
  </cols>
  <sheetData>
    <row r="1" spans="1:3" ht="33" customHeight="1" x14ac:dyDescent="0.25">
      <c r="A1" s="133" t="s">
        <v>1271</v>
      </c>
      <c r="B1" s="133"/>
      <c r="C1" s="133"/>
    </row>
    <row r="2" spans="1:3" ht="25.5" x14ac:dyDescent="0.25">
      <c r="A2" s="138" t="s">
        <v>15</v>
      </c>
      <c r="B2" s="139"/>
      <c r="C2" s="85" t="s">
        <v>2</v>
      </c>
    </row>
    <row r="3" spans="1:3" x14ac:dyDescent="0.25">
      <c r="A3" s="81">
        <v>1000</v>
      </c>
      <c r="B3" s="70" t="s">
        <v>16</v>
      </c>
      <c r="C3" s="86">
        <f>+C4+C9+C14+C23+C28+C35+C37</f>
        <v>128608748.78999998</v>
      </c>
    </row>
    <row r="4" spans="1:3" x14ac:dyDescent="0.25">
      <c r="A4" s="76">
        <v>1100</v>
      </c>
      <c r="B4" s="72" t="s">
        <v>17</v>
      </c>
      <c r="C4" s="87">
        <f>SUM(C5:C8)</f>
        <v>70897523.199999988</v>
      </c>
    </row>
    <row r="5" spans="1:3" x14ac:dyDescent="0.25">
      <c r="A5" s="73">
        <v>111</v>
      </c>
      <c r="B5" s="10" t="s">
        <v>18</v>
      </c>
      <c r="C5" s="84"/>
    </row>
    <row r="6" spans="1:3" x14ac:dyDescent="0.25">
      <c r="A6" s="73">
        <v>112</v>
      </c>
      <c r="B6" s="10" t="s">
        <v>19</v>
      </c>
      <c r="C6" s="84"/>
    </row>
    <row r="7" spans="1:3" x14ac:dyDescent="0.25">
      <c r="A7" s="73">
        <v>113</v>
      </c>
      <c r="B7" s="10" t="s">
        <v>20</v>
      </c>
      <c r="C7" s="84">
        <v>70897523.199999988</v>
      </c>
    </row>
    <row r="8" spans="1:3" x14ac:dyDescent="0.25">
      <c r="A8" s="73">
        <v>114</v>
      </c>
      <c r="B8" s="10" t="s">
        <v>21</v>
      </c>
      <c r="C8" s="84"/>
    </row>
    <row r="9" spans="1:3" x14ac:dyDescent="0.25">
      <c r="A9" s="76">
        <v>1200</v>
      </c>
      <c r="B9" s="72" t="s">
        <v>22</v>
      </c>
      <c r="C9" s="87">
        <f>SUM(C10:C13)</f>
        <v>306000</v>
      </c>
    </row>
    <row r="10" spans="1:3" x14ac:dyDescent="0.25">
      <c r="A10" s="73">
        <v>121</v>
      </c>
      <c r="B10" s="10" t="s">
        <v>23</v>
      </c>
      <c r="C10" s="84"/>
    </row>
    <row r="11" spans="1:3" x14ac:dyDescent="0.25">
      <c r="A11" s="73">
        <v>122</v>
      </c>
      <c r="B11" s="10" t="s">
        <v>24</v>
      </c>
      <c r="C11" s="84"/>
    </row>
    <row r="12" spans="1:3" x14ac:dyDescent="0.25">
      <c r="A12" s="73">
        <v>123</v>
      </c>
      <c r="B12" s="10" t="s">
        <v>25</v>
      </c>
      <c r="C12" s="84">
        <v>306000</v>
      </c>
    </row>
    <row r="13" spans="1:3" ht="26.25" x14ac:dyDescent="0.25">
      <c r="A13" s="73">
        <v>124</v>
      </c>
      <c r="B13" s="10" t="s">
        <v>26</v>
      </c>
      <c r="C13" s="84"/>
    </row>
    <row r="14" spans="1:3" x14ac:dyDescent="0.25">
      <c r="A14" s="76">
        <v>1300</v>
      </c>
      <c r="B14" s="72" t="s">
        <v>27</v>
      </c>
      <c r="C14" s="87">
        <f>SUM(C15:C22)</f>
        <v>14967794.869999995</v>
      </c>
    </row>
    <row r="15" spans="1:3" x14ac:dyDescent="0.25">
      <c r="A15" s="73">
        <v>131</v>
      </c>
      <c r="B15" s="10" t="s">
        <v>28</v>
      </c>
      <c r="C15" s="84"/>
    </row>
    <row r="16" spans="1:3" x14ac:dyDescent="0.25">
      <c r="A16" s="73">
        <v>132</v>
      </c>
      <c r="B16" s="10" t="s">
        <v>29</v>
      </c>
      <c r="C16" s="84">
        <v>13299506.609999996</v>
      </c>
    </row>
    <row r="17" spans="1:3" x14ac:dyDescent="0.25">
      <c r="A17" s="73">
        <v>133</v>
      </c>
      <c r="B17" s="10" t="s">
        <v>30</v>
      </c>
      <c r="C17" s="84">
        <v>935154.44</v>
      </c>
    </row>
    <row r="18" spans="1:3" x14ac:dyDescent="0.25">
      <c r="A18" s="73">
        <v>134</v>
      </c>
      <c r="B18" s="10" t="s">
        <v>31</v>
      </c>
      <c r="C18" s="84">
        <v>733133.82000000007</v>
      </c>
    </row>
    <row r="19" spans="1:3" x14ac:dyDescent="0.25">
      <c r="A19" s="73">
        <v>135</v>
      </c>
      <c r="B19" s="10" t="s">
        <v>32</v>
      </c>
      <c r="C19" s="84"/>
    </row>
    <row r="20" spans="1:3" x14ac:dyDescent="0.25">
      <c r="A20" s="73">
        <v>136</v>
      </c>
      <c r="B20" s="10" t="s">
        <v>33</v>
      </c>
      <c r="C20" s="84"/>
    </row>
    <row r="21" spans="1:3" x14ac:dyDescent="0.25">
      <c r="A21" s="73">
        <v>137</v>
      </c>
      <c r="B21" s="10" t="s">
        <v>34</v>
      </c>
      <c r="C21" s="84"/>
    </row>
    <row r="22" spans="1:3" x14ac:dyDescent="0.25">
      <c r="A22" s="73">
        <v>138</v>
      </c>
      <c r="B22" s="10" t="s">
        <v>35</v>
      </c>
      <c r="C22" s="84"/>
    </row>
    <row r="23" spans="1:3" x14ac:dyDescent="0.25">
      <c r="A23" s="76">
        <v>1400</v>
      </c>
      <c r="B23" s="72" t="s">
        <v>36</v>
      </c>
      <c r="C23" s="87">
        <f>SUM(C24:C27)</f>
        <v>17596368.780000001</v>
      </c>
    </row>
    <row r="24" spans="1:3" x14ac:dyDescent="0.25">
      <c r="A24" s="73">
        <v>141</v>
      </c>
      <c r="B24" s="10" t="s">
        <v>37</v>
      </c>
      <c r="C24" s="84">
        <v>17596368.780000001</v>
      </c>
    </row>
    <row r="25" spans="1:3" x14ac:dyDescent="0.25">
      <c r="A25" s="73">
        <v>142</v>
      </c>
      <c r="B25" s="10" t="s">
        <v>38</v>
      </c>
      <c r="C25" s="84"/>
    </row>
    <row r="26" spans="1:3" x14ac:dyDescent="0.25">
      <c r="A26" s="73">
        <v>143</v>
      </c>
      <c r="B26" s="10" t="s">
        <v>39</v>
      </c>
      <c r="C26" s="84"/>
    </row>
    <row r="27" spans="1:3" x14ac:dyDescent="0.25">
      <c r="A27" s="73">
        <v>144</v>
      </c>
      <c r="B27" s="10" t="s">
        <v>40</v>
      </c>
      <c r="C27" s="84"/>
    </row>
    <row r="28" spans="1:3" x14ac:dyDescent="0.25">
      <c r="A28" s="76">
        <v>1500</v>
      </c>
      <c r="B28" s="72" t="s">
        <v>41</v>
      </c>
      <c r="C28" s="87">
        <f>SUM(C29:C34)</f>
        <v>20546184.889999997</v>
      </c>
    </row>
    <row r="29" spans="1:3" x14ac:dyDescent="0.25">
      <c r="A29" s="73">
        <v>151</v>
      </c>
      <c r="B29" s="10" t="s">
        <v>42</v>
      </c>
      <c r="C29" s="84"/>
    </row>
    <row r="30" spans="1:3" x14ac:dyDescent="0.25">
      <c r="A30" s="73">
        <v>152</v>
      </c>
      <c r="B30" s="10" t="s">
        <v>43</v>
      </c>
      <c r="C30" s="84">
        <v>2500008</v>
      </c>
    </row>
    <row r="31" spans="1:3" x14ac:dyDescent="0.25">
      <c r="A31" s="73">
        <v>153</v>
      </c>
      <c r="B31" s="10" t="s">
        <v>44</v>
      </c>
      <c r="C31" s="84"/>
    </row>
    <row r="32" spans="1:3" x14ac:dyDescent="0.25">
      <c r="A32" s="73">
        <v>154</v>
      </c>
      <c r="B32" s="10" t="s">
        <v>45</v>
      </c>
      <c r="C32" s="84">
        <v>18046176.889999997</v>
      </c>
    </row>
    <row r="33" spans="1:3" x14ac:dyDescent="0.25">
      <c r="A33" s="73">
        <v>155</v>
      </c>
      <c r="B33" s="10" t="s">
        <v>46</v>
      </c>
      <c r="C33" s="84"/>
    </row>
    <row r="34" spans="1:3" x14ac:dyDescent="0.25">
      <c r="A34" s="73">
        <v>159</v>
      </c>
      <c r="B34" s="10" t="s">
        <v>47</v>
      </c>
      <c r="C34" s="84">
        <v>0</v>
      </c>
    </row>
    <row r="35" spans="1:3" x14ac:dyDescent="0.25">
      <c r="A35" s="76">
        <v>1600</v>
      </c>
      <c r="B35" s="72" t="s">
        <v>48</v>
      </c>
      <c r="C35" s="87">
        <f>SUM(C36)</f>
        <v>0</v>
      </c>
    </row>
    <row r="36" spans="1:3" x14ac:dyDescent="0.25">
      <c r="A36" s="73">
        <v>161</v>
      </c>
      <c r="B36" s="10" t="s">
        <v>49</v>
      </c>
      <c r="C36" s="84"/>
    </row>
    <row r="37" spans="1:3" x14ac:dyDescent="0.25">
      <c r="A37" s="76">
        <v>1700</v>
      </c>
      <c r="B37" s="72" t="s">
        <v>50</v>
      </c>
      <c r="C37" s="87">
        <f>SUM(C38:C39)</f>
        <v>4294877.0500000017</v>
      </c>
    </row>
    <row r="38" spans="1:3" x14ac:dyDescent="0.25">
      <c r="A38" s="73">
        <v>171</v>
      </c>
      <c r="B38" s="10" t="s">
        <v>51</v>
      </c>
      <c r="C38" s="84">
        <v>4294877.0500000017</v>
      </c>
    </row>
    <row r="39" spans="1:3" x14ac:dyDescent="0.25">
      <c r="A39" s="73">
        <v>172</v>
      </c>
      <c r="B39" s="10" t="s">
        <v>52</v>
      </c>
      <c r="C39" s="84"/>
    </row>
    <row r="40" spans="1:3" x14ac:dyDescent="0.25">
      <c r="A40" s="82">
        <v>2000</v>
      </c>
      <c r="B40" s="71" t="s">
        <v>53</v>
      </c>
      <c r="C40" s="88">
        <f>+C41+C50+C54+C64+C74+C82+C85+C91+C95</f>
        <v>46208946.349999994</v>
      </c>
    </row>
    <row r="41" spans="1:3" ht="26.25" x14ac:dyDescent="0.25">
      <c r="A41" s="76">
        <v>2100</v>
      </c>
      <c r="B41" s="72" t="s">
        <v>54</v>
      </c>
      <c r="C41" s="87">
        <f>SUM(C42:C49)</f>
        <v>2938265.48</v>
      </c>
    </row>
    <row r="42" spans="1:3" x14ac:dyDescent="0.25">
      <c r="A42" s="73">
        <v>211</v>
      </c>
      <c r="B42" s="10" t="s">
        <v>55</v>
      </c>
      <c r="C42" s="84">
        <v>960833.23999999987</v>
      </c>
    </row>
    <row r="43" spans="1:3" x14ac:dyDescent="0.25">
      <c r="A43" s="73">
        <v>212</v>
      </c>
      <c r="B43" s="10" t="s">
        <v>56</v>
      </c>
      <c r="C43" s="84">
        <v>498389.99999999994</v>
      </c>
    </row>
    <row r="44" spans="1:3" x14ac:dyDescent="0.25">
      <c r="A44" s="73">
        <v>213</v>
      </c>
      <c r="B44" s="10" t="s">
        <v>57</v>
      </c>
      <c r="C44" s="84"/>
    </row>
    <row r="45" spans="1:3" x14ac:dyDescent="0.25">
      <c r="A45" s="73">
        <v>214</v>
      </c>
      <c r="B45" s="10" t="s">
        <v>58</v>
      </c>
      <c r="C45" s="84">
        <v>441982.54</v>
      </c>
    </row>
    <row r="46" spans="1:3" x14ac:dyDescent="0.25">
      <c r="A46" s="73">
        <v>215</v>
      </c>
      <c r="B46" s="10" t="s">
        <v>59</v>
      </c>
      <c r="C46" s="84">
        <v>756418.8</v>
      </c>
    </row>
    <row r="47" spans="1:3" x14ac:dyDescent="0.25">
      <c r="A47" s="73">
        <v>216</v>
      </c>
      <c r="B47" s="10" t="s">
        <v>60</v>
      </c>
      <c r="C47" s="84">
        <v>241879.89999999997</v>
      </c>
    </row>
    <row r="48" spans="1:3" x14ac:dyDescent="0.25">
      <c r="A48" s="73">
        <v>217</v>
      </c>
      <c r="B48" s="10" t="s">
        <v>61</v>
      </c>
      <c r="C48" s="84">
        <v>38761</v>
      </c>
    </row>
    <row r="49" spans="1:3" x14ac:dyDescent="0.25">
      <c r="A49" s="73">
        <v>218</v>
      </c>
      <c r="B49" s="10" t="s">
        <v>62</v>
      </c>
      <c r="C49" s="84"/>
    </row>
    <row r="50" spans="1:3" x14ac:dyDescent="0.25">
      <c r="A50" s="76">
        <v>2200</v>
      </c>
      <c r="B50" s="72" t="s">
        <v>63</v>
      </c>
      <c r="C50" s="87">
        <f>SUM(C51:C53)</f>
        <v>289600.06</v>
      </c>
    </row>
    <row r="51" spans="1:3" x14ac:dyDescent="0.25">
      <c r="A51" s="73">
        <v>221</v>
      </c>
      <c r="B51" s="10" t="s">
        <v>64</v>
      </c>
      <c r="C51" s="84">
        <v>289600.06</v>
      </c>
    </row>
    <row r="52" spans="1:3" x14ac:dyDescent="0.25">
      <c r="A52" s="73">
        <v>222</v>
      </c>
      <c r="B52" s="10" t="s">
        <v>65</v>
      </c>
      <c r="C52" s="84"/>
    </row>
    <row r="53" spans="1:3" x14ac:dyDescent="0.25">
      <c r="A53" s="73">
        <v>223</v>
      </c>
      <c r="B53" s="10" t="s">
        <v>66</v>
      </c>
      <c r="C53" s="84"/>
    </row>
    <row r="54" spans="1:3" x14ac:dyDescent="0.25">
      <c r="A54" s="76">
        <v>2300</v>
      </c>
      <c r="B54" s="72" t="s">
        <v>67</v>
      </c>
      <c r="C54" s="87">
        <f>SUM(C55:C63)</f>
        <v>0</v>
      </c>
    </row>
    <row r="55" spans="1:3" x14ac:dyDescent="0.25">
      <c r="A55" s="73">
        <v>231</v>
      </c>
      <c r="B55" s="10" t="s">
        <v>68</v>
      </c>
      <c r="C55" s="84"/>
    </row>
    <row r="56" spans="1:3" x14ac:dyDescent="0.25">
      <c r="A56" s="73">
        <v>232</v>
      </c>
      <c r="B56" s="10" t="s">
        <v>69</v>
      </c>
      <c r="C56" s="84"/>
    </row>
    <row r="57" spans="1:3" x14ac:dyDescent="0.25">
      <c r="A57" s="73">
        <v>233</v>
      </c>
      <c r="B57" s="10" t="s">
        <v>70</v>
      </c>
      <c r="C57" s="84"/>
    </row>
    <row r="58" spans="1:3" x14ac:dyDescent="0.25">
      <c r="A58" s="73">
        <v>234</v>
      </c>
      <c r="B58" s="10" t="s">
        <v>71</v>
      </c>
      <c r="C58" s="84"/>
    </row>
    <row r="59" spans="1:3" x14ac:dyDescent="0.25">
      <c r="A59" s="73">
        <v>235</v>
      </c>
      <c r="B59" s="10" t="s">
        <v>72</v>
      </c>
      <c r="C59" s="84"/>
    </row>
    <row r="60" spans="1:3" x14ac:dyDescent="0.25">
      <c r="A60" s="73">
        <v>236</v>
      </c>
      <c r="B60" s="10" t="s">
        <v>73</v>
      </c>
      <c r="C60" s="84"/>
    </row>
    <row r="61" spans="1:3" x14ac:dyDescent="0.25">
      <c r="A61" s="73">
        <v>237</v>
      </c>
      <c r="B61" s="10" t="s">
        <v>74</v>
      </c>
      <c r="C61" s="84"/>
    </row>
    <row r="62" spans="1:3" x14ac:dyDescent="0.25">
      <c r="A62" s="73">
        <v>238</v>
      </c>
      <c r="B62" s="10" t="s">
        <v>75</v>
      </c>
      <c r="C62" s="84"/>
    </row>
    <row r="63" spans="1:3" x14ac:dyDescent="0.25">
      <c r="A63" s="73">
        <v>239</v>
      </c>
      <c r="B63" s="10" t="s">
        <v>76</v>
      </c>
      <c r="C63" s="84"/>
    </row>
    <row r="64" spans="1:3" x14ac:dyDescent="0.25">
      <c r="A64" s="76">
        <v>2400</v>
      </c>
      <c r="B64" s="72" t="s">
        <v>77</v>
      </c>
      <c r="C64" s="87">
        <f>SUM(C65:C73)</f>
        <v>21679106.23</v>
      </c>
    </row>
    <row r="65" spans="1:3" x14ac:dyDescent="0.25">
      <c r="A65" s="73">
        <v>241</v>
      </c>
      <c r="B65" s="10" t="s">
        <v>78</v>
      </c>
      <c r="C65" s="84">
        <v>3826490.9000000004</v>
      </c>
    </row>
    <row r="66" spans="1:3" x14ac:dyDescent="0.25">
      <c r="A66" s="73">
        <v>242</v>
      </c>
      <c r="B66" s="10" t="s">
        <v>79</v>
      </c>
      <c r="C66" s="84">
        <v>2402195.04</v>
      </c>
    </row>
    <row r="67" spans="1:3" x14ac:dyDescent="0.25">
      <c r="A67" s="73">
        <v>243</v>
      </c>
      <c r="B67" s="10" t="s">
        <v>80</v>
      </c>
      <c r="C67" s="84">
        <v>9763.52</v>
      </c>
    </row>
    <row r="68" spans="1:3" x14ac:dyDescent="0.25">
      <c r="A68" s="73">
        <v>244</v>
      </c>
      <c r="B68" s="10" t="s">
        <v>81</v>
      </c>
      <c r="C68" s="84">
        <v>85851.22</v>
      </c>
    </row>
    <row r="69" spans="1:3" x14ac:dyDescent="0.25">
      <c r="A69" s="73">
        <v>245</v>
      </c>
      <c r="B69" s="10" t="s">
        <v>82</v>
      </c>
      <c r="C69" s="84">
        <v>24991.06</v>
      </c>
    </row>
    <row r="70" spans="1:3" x14ac:dyDescent="0.25">
      <c r="A70" s="73">
        <v>246</v>
      </c>
      <c r="B70" s="10" t="s">
        <v>83</v>
      </c>
      <c r="C70" s="84">
        <v>3346316.0000000005</v>
      </c>
    </row>
    <row r="71" spans="1:3" x14ac:dyDescent="0.25">
      <c r="A71" s="73">
        <v>247</v>
      </c>
      <c r="B71" s="10" t="s">
        <v>84</v>
      </c>
      <c r="C71" s="84">
        <v>11548407.500000004</v>
      </c>
    </row>
    <row r="72" spans="1:3" x14ac:dyDescent="0.25">
      <c r="A72" s="73">
        <v>248</v>
      </c>
      <c r="B72" s="10" t="s">
        <v>85</v>
      </c>
      <c r="C72" s="84"/>
    </row>
    <row r="73" spans="1:3" x14ac:dyDescent="0.25">
      <c r="A73" s="73">
        <v>249</v>
      </c>
      <c r="B73" s="10" t="s">
        <v>86</v>
      </c>
      <c r="C73" s="84">
        <v>435090.99</v>
      </c>
    </row>
    <row r="74" spans="1:3" x14ac:dyDescent="0.25">
      <c r="A74" s="76">
        <v>2500</v>
      </c>
      <c r="B74" s="72" t="s">
        <v>87</v>
      </c>
      <c r="C74" s="87">
        <f>SUM(C75:C81)</f>
        <v>5894547.2699999996</v>
      </c>
    </row>
    <row r="75" spans="1:3" x14ac:dyDescent="0.25">
      <c r="A75" s="73">
        <v>251</v>
      </c>
      <c r="B75" s="10" t="s">
        <v>88</v>
      </c>
      <c r="C75" s="84">
        <v>2364176.14</v>
      </c>
    </row>
    <row r="76" spans="1:3" x14ac:dyDescent="0.25">
      <c r="A76" s="73">
        <v>252</v>
      </c>
      <c r="B76" s="10" t="s">
        <v>89</v>
      </c>
      <c r="C76" s="84">
        <v>10566</v>
      </c>
    </row>
    <row r="77" spans="1:3" x14ac:dyDescent="0.25">
      <c r="A77" s="73">
        <v>253</v>
      </c>
      <c r="B77" s="10" t="s">
        <v>90</v>
      </c>
      <c r="C77" s="84">
        <v>928333.48</v>
      </c>
    </row>
    <row r="78" spans="1:3" x14ac:dyDescent="0.25">
      <c r="A78" s="73">
        <v>254</v>
      </c>
      <c r="B78" s="10" t="s">
        <v>91</v>
      </c>
      <c r="C78" s="84">
        <v>39433.189999999995</v>
      </c>
    </row>
    <row r="79" spans="1:3" x14ac:dyDescent="0.25">
      <c r="A79" s="73">
        <v>255</v>
      </c>
      <c r="B79" s="10" t="s">
        <v>92</v>
      </c>
      <c r="C79" s="84">
        <v>684216.24</v>
      </c>
    </row>
    <row r="80" spans="1:3" x14ac:dyDescent="0.25">
      <c r="A80" s="73">
        <v>256</v>
      </c>
      <c r="B80" s="10" t="s">
        <v>93</v>
      </c>
      <c r="C80" s="84">
        <v>1867822.22</v>
      </c>
    </row>
    <row r="81" spans="1:3" x14ac:dyDescent="0.25">
      <c r="A81" s="73">
        <v>259</v>
      </c>
      <c r="B81" s="10" t="s">
        <v>94</v>
      </c>
      <c r="C81" s="84"/>
    </row>
    <row r="82" spans="1:3" x14ac:dyDescent="0.25">
      <c r="A82" s="76">
        <v>2600</v>
      </c>
      <c r="B82" s="72" t="s">
        <v>95</v>
      </c>
      <c r="C82" s="87">
        <f>SUM(C83:C84)</f>
        <v>8744736.4299999978</v>
      </c>
    </row>
    <row r="83" spans="1:3" x14ac:dyDescent="0.25">
      <c r="A83" s="73">
        <v>261</v>
      </c>
      <c r="B83" s="10" t="s">
        <v>96</v>
      </c>
      <c r="C83" s="84">
        <v>8744736.4299999978</v>
      </c>
    </row>
    <row r="84" spans="1:3" x14ac:dyDescent="0.25">
      <c r="A84" s="73">
        <v>262</v>
      </c>
      <c r="B84" s="10" t="s">
        <v>97</v>
      </c>
      <c r="C84" s="84"/>
    </row>
    <row r="85" spans="1:3" x14ac:dyDescent="0.25">
      <c r="A85" s="76">
        <v>2700</v>
      </c>
      <c r="B85" s="72" t="s">
        <v>98</v>
      </c>
      <c r="C85" s="87">
        <f>SUM(C86:C90)</f>
        <v>2274266.12</v>
      </c>
    </row>
    <row r="86" spans="1:3" x14ac:dyDescent="0.25">
      <c r="A86" s="73">
        <v>271</v>
      </c>
      <c r="B86" s="10" t="s">
        <v>99</v>
      </c>
      <c r="C86" s="84">
        <v>1245472.18</v>
      </c>
    </row>
    <row r="87" spans="1:3" x14ac:dyDescent="0.25">
      <c r="A87" s="73">
        <v>272</v>
      </c>
      <c r="B87" s="10" t="s">
        <v>100</v>
      </c>
      <c r="C87" s="84">
        <v>1028793.9400000001</v>
      </c>
    </row>
    <row r="88" spans="1:3" x14ac:dyDescent="0.25">
      <c r="A88" s="73">
        <v>273</v>
      </c>
      <c r="B88" s="10" t="s">
        <v>101</v>
      </c>
      <c r="C88" s="84"/>
    </row>
    <row r="89" spans="1:3" x14ac:dyDescent="0.25">
      <c r="A89" s="73">
        <v>274</v>
      </c>
      <c r="B89" s="10" t="s">
        <v>102</v>
      </c>
      <c r="C89" s="84"/>
    </row>
    <row r="90" spans="1:3" x14ac:dyDescent="0.25">
      <c r="A90" s="73">
        <v>275</v>
      </c>
      <c r="B90" s="10" t="s">
        <v>103</v>
      </c>
      <c r="C90" s="84"/>
    </row>
    <row r="91" spans="1:3" x14ac:dyDescent="0.25">
      <c r="A91" s="76">
        <v>2800</v>
      </c>
      <c r="B91" s="72" t="s">
        <v>104</v>
      </c>
      <c r="C91" s="87">
        <f>SUM(C92:C94)</f>
        <v>0</v>
      </c>
    </row>
    <row r="92" spans="1:3" x14ac:dyDescent="0.25">
      <c r="A92" s="73">
        <v>281</v>
      </c>
      <c r="B92" s="10" t="s">
        <v>105</v>
      </c>
      <c r="C92" s="84"/>
    </row>
    <row r="93" spans="1:3" x14ac:dyDescent="0.25">
      <c r="A93" s="73">
        <v>282</v>
      </c>
      <c r="B93" s="10" t="s">
        <v>106</v>
      </c>
      <c r="C93" s="84">
        <v>0</v>
      </c>
    </row>
    <row r="94" spans="1:3" x14ac:dyDescent="0.25">
      <c r="A94" s="73">
        <v>283</v>
      </c>
      <c r="B94" s="10" t="s">
        <v>107</v>
      </c>
      <c r="C94" s="84"/>
    </row>
    <row r="95" spans="1:3" x14ac:dyDescent="0.25">
      <c r="A95" s="76">
        <v>2900</v>
      </c>
      <c r="B95" s="72" t="s">
        <v>108</v>
      </c>
      <c r="C95" s="87">
        <f>SUM(C96:C104)</f>
        <v>4388424.76</v>
      </c>
    </row>
    <row r="96" spans="1:3" x14ac:dyDescent="0.25">
      <c r="A96" s="73">
        <v>291</v>
      </c>
      <c r="B96" s="10" t="s">
        <v>109</v>
      </c>
      <c r="C96" s="84">
        <v>3471796.17</v>
      </c>
    </row>
    <row r="97" spans="1:3" x14ac:dyDescent="0.25">
      <c r="A97" s="73">
        <v>292</v>
      </c>
      <c r="B97" s="10" t="s">
        <v>110</v>
      </c>
      <c r="C97" s="84">
        <v>104396.64</v>
      </c>
    </row>
    <row r="98" spans="1:3" ht="26.25" x14ac:dyDescent="0.25">
      <c r="A98" s="73">
        <v>293</v>
      </c>
      <c r="B98" s="10" t="s">
        <v>111</v>
      </c>
      <c r="C98" s="84">
        <v>0</v>
      </c>
    </row>
    <row r="99" spans="1:3" x14ac:dyDescent="0.25">
      <c r="A99" s="73">
        <v>294</v>
      </c>
      <c r="B99" s="10" t="s">
        <v>112</v>
      </c>
      <c r="C99" s="84">
        <v>284930.25</v>
      </c>
    </row>
    <row r="100" spans="1:3" x14ac:dyDescent="0.25">
      <c r="A100" s="73">
        <v>295</v>
      </c>
      <c r="B100" s="10" t="s">
        <v>113</v>
      </c>
      <c r="C100" s="84"/>
    </row>
    <row r="101" spans="1:3" x14ac:dyDescent="0.25">
      <c r="A101" s="73">
        <v>296</v>
      </c>
      <c r="B101" s="10" t="s">
        <v>114</v>
      </c>
      <c r="C101" s="84">
        <v>302377.40000000002</v>
      </c>
    </row>
    <row r="102" spans="1:3" x14ac:dyDescent="0.25">
      <c r="A102" s="73">
        <v>297</v>
      </c>
      <c r="B102" s="10" t="s">
        <v>115</v>
      </c>
      <c r="C102" s="84"/>
    </row>
    <row r="103" spans="1:3" x14ac:dyDescent="0.25">
      <c r="A103" s="73">
        <v>298</v>
      </c>
      <c r="B103" s="10" t="s">
        <v>116</v>
      </c>
      <c r="C103" s="84">
        <v>224924.3</v>
      </c>
    </row>
    <row r="104" spans="1:3" x14ac:dyDescent="0.25">
      <c r="A104" s="73">
        <v>299</v>
      </c>
      <c r="B104" s="10" t="s">
        <v>117</v>
      </c>
      <c r="C104" s="84"/>
    </row>
    <row r="105" spans="1:3" x14ac:dyDescent="0.25">
      <c r="A105" s="82">
        <v>3000</v>
      </c>
      <c r="B105" s="71" t="s">
        <v>118</v>
      </c>
      <c r="C105" s="88">
        <f>+C106+C116+C126+C136+C146+C156+C164+C174+C180</f>
        <v>181500349.25</v>
      </c>
    </row>
    <row r="106" spans="1:3" x14ac:dyDescent="0.25">
      <c r="A106" s="76">
        <v>3100</v>
      </c>
      <c r="B106" s="72" t="s">
        <v>119</v>
      </c>
      <c r="C106" s="87">
        <f>SUM(C107:C115)</f>
        <v>118311206.77</v>
      </c>
    </row>
    <row r="107" spans="1:3" x14ac:dyDescent="0.25">
      <c r="A107" s="73">
        <v>311</v>
      </c>
      <c r="B107" s="10" t="s">
        <v>120</v>
      </c>
      <c r="C107" s="84">
        <v>54549940</v>
      </c>
    </row>
    <row r="108" spans="1:3" x14ac:dyDescent="0.25">
      <c r="A108" s="73">
        <v>312</v>
      </c>
      <c r="B108" s="10" t="s">
        <v>121</v>
      </c>
      <c r="C108" s="84"/>
    </row>
    <row r="109" spans="1:3" x14ac:dyDescent="0.25">
      <c r="A109" s="73">
        <v>313</v>
      </c>
      <c r="B109" s="10" t="s">
        <v>122</v>
      </c>
      <c r="C109" s="84">
        <v>30000</v>
      </c>
    </row>
    <row r="110" spans="1:3" x14ac:dyDescent="0.25">
      <c r="A110" s="73">
        <v>314</v>
      </c>
      <c r="B110" s="10" t="s">
        <v>123</v>
      </c>
      <c r="C110" s="84">
        <v>321000</v>
      </c>
    </row>
    <row r="111" spans="1:3" x14ac:dyDescent="0.25">
      <c r="A111" s="73">
        <v>315</v>
      </c>
      <c r="B111" s="10" t="s">
        <v>124</v>
      </c>
      <c r="C111" s="84">
        <v>457680</v>
      </c>
    </row>
    <row r="112" spans="1:3" x14ac:dyDescent="0.25">
      <c r="A112" s="73">
        <v>316</v>
      </c>
      <c r="B112" s="10" t="s">
        <v>125</v>
      </c>
      <c r="C112" s="84">
        <v>1035450</v>
      </c>
    </row>
    <row r="113" spans="1:3" x14ac:dyDescent="0.25">
      <c r="A113" s="73">
        <v>317</v>
      </c>
      <c r="B113" s="10" t="s">
        <v>126</v>
      </c>
      <c r="C113" s="84">
        <v>257000</v>
      </c>
    </row>
    <row r="114" spans="1:3" x14ac:dyDescent="0.25">
      <c r="A114" s="73">
        <v>318</v>
      </c>
      <c r="B114" s="10" t="s">
        <v>127</v>
      </c>
      <c r="C114" s="84">
        <v>600</v>
      </c>
    </row>
    <row r="115" spans="1:3" x14ac:dyDescent="0.25">
      <c r="A115" s="73">
        <v>319</v>
      </c>
      <c r="B115" s="10" t="s">
        <v>128</v>
      </c>
      <c r="C115" s="84">
        <v>61659536.769999996</v>
      </c>
    </row>
    <row r="116" spans="1:3" x14ac:dyDescent="0.25">
      <c r="A116" s="76">
        <v>3200</v>
      </c>
      <c r="B116" s="72" t="s">
        <v>129</v>
      </c>
      <c r="C116" s="87">
        <f>SUM(C117:C125)</f>
        <v>3010237.7</v>
      </c>
    </row>
    <row r="117" spans="1:3" x14ac:dyDescent="0.25">
      <c r="A117" s="73">
        <v>321</v>
      </c>
      <c r="B117" s="10" t="s">
        <v>130</v>
      </c>
      <c r="C117" s="84">
        <v>297711.12</v>
      </c>
    </row>
    <row r="118" spans="1:3" x14ac:dyDescent="0.25">
      <c r="A118" s="73">
        <v>322</v>
      </c>
      <c r="B118" s="10" t="s">
        <v>131</v>
      </c>
      <c r="C118" s="84">
        <v>899500</v>
      </c>
    </row>
    <row r="119" spans="1:3" x14ac:dyDescent="0.25">
      <c r="A119" s="73">
        <v>323</v>
      </c>
      <c r="B119" s="10" t="s">
        <v>132</v>
      </c>
      <c r="C119" s="84">
        <v>176400</v>
      </c>
    </row>
    <row r="120" spans="1:3" x14ac:dyDescent="0.25">
      <c r="A120" s="73">
        <v>324</v>
      </c>
      <c r="B120" s="10" t="s">
        <v>133</v>
      </c>
      <c r="C120" s="84"/>
    </row>
    <row r="121" spans="1:3" x14ac:dyDescent="0.25">
      <c r="A121" s="73">
        <v>325</v>
      </c>
      <c r="B121" s="10" t="s">
        <v>134</v>
      </c>
      <c r="C121" s="84">
        <v>2420</v>
      </c>
    </row>
    <row r="122" spans="1:3" x14ac:dyDescent="0.25">
      <c r="A122" s="73">
        <v>326</v>
      </c>
      <c r="B122" s="10" t="s">
        <v>135</v>
      </c>
      <c r="C122" s="84">
        <v>780000</v>
      </c>
    </row>
    <row r="123" spans="1:3" x14ac:dyDescent="0.25">
      <c r="A123" s="73">
        <v>327</v>
      </c>
      <c r="B123" s="10" t="s">
        <v>136</v>
      </c>
      <c r="C123" s="84">
        <v>854206.58</v>
      </c>
    </row>
    <row r="124" spans="1:3" x14ac:dyDescent="0.25">
      <c r="A124" s="73">
        <v>328</v>
      </c>
      <c r="B124" s="10" t="s">
        <v>137</v>
      </c>
      <c r="C124" s="84"/>
    </row>
    <row r="125" spans="1:3" x14ac:dyDescent="0.25">
      <c r="A125" s="73">
        <v>329</v>
      </c>
      <c r="B125" s="10" t="s">
        <v>138</v>
      </c>
      <c r="C125" s="84"/>
    </row>
    <row r="126" spans="1:3" x14ac:dyDescent="0.25">
      <c r="A126" s="76">
        <v>3300</v>
      </c>
      <c r="B126" s="72" t="s">
        <v>139</v>
      </c>
      <c r="C126" s="87">
        <f>SUM(C127:C135)</f>
        <v>11180016.98</v>
      </c>
    </row>
    <row r="127" spans="1:3" x14ac:dyDescent="0.25">
      <c r="A127" s="73">
        <v>331</v>
      </c>
      <c r="B127" s="10" t="s">
        <v>140</v>
      </c>
      <c r="C127" s="84">
        <v>874200</v>
      </c>
    </row>
    <row r="128" spans="1:3" x14ac:dyDescent="0.25">
      <c r="A128" s="73">
        <v>332</v>
      </c>
      <c r="B128" s="10" t="s">
        <v>141</v>
      </c>
      <c r="C128" s="84">
        <v>428140</v>
      </c>
    </row>
    <row r="129" spans="1:3" x14ac:dyDescent="0.25">
      <c r="A129" s="73">
        <v>333</v>
      </c>
      <c r="B129" s="10" t="s">
        <v>142</v>
      </c>
      <c r="C129" s="84">
        <v>470000</v>
      </c>
    </row>
    <row r="130" spans="1:3" x14ac:dyDescent="0.25">
      <c r="A130" s="73">
        <v>334</v>
      </c>
      <c r="B130" s="10" t="s">
        <v>143</v>
      </c>
      <c r="C130" s="84">
        <v>900000</v>
      </c>
    </row>
    <row r="131" spans="1:3" x14ac:dyDescent="0.25">
      <c r="A131" s="73">
        <v>335</v>
      </c>
      <c r="B131" s="10" t="s">
        <v>144</v>
      </c>
      <c r="C131" s="84">
        <v>424000</v>
      </c>
    </row>
    <row r="132" spans="1:3" x14ac:dyDescent="0.25">
      <c r="A132" s="73">
        <v>336</v>
      </c>
      <c r="B132" s="10" t="s">
        <v>145</v>
      </c>
      <c r="C132" s="84">
        <v>113400</v>
      </c>
    </row>
    <row r="133" spans="1:3" x14ac:dyDescent="0.25">
      <c r="A133" s="73">
        <v>337</v>
      </c>
      <c r="B133" s="10" t="s">
        <v>146</v>
      </c>
      <c r="C133" s="84">
        <v>0</v>
      </c>
    </row>
    <row r="134" spans="1:3" x14ac:dyDescent="0.25">
      <c r="A134" s="73">
        <v>338</v>
      </c>
      <c r="B134" s="10" t="s">
        <v>147</v>
      </c>
      <c r="C134" s="84">
        <v>2722200</v>
      </c>
    </row>
    <row r="135" spans="1:3" x14ac:dyDescent="0.25">
      <c r="A135" s="73">
        <v>339</v>
      </c>
      <c r="B135" s="10" t="s">
        <v>148</v>
      </c>
      <c r="C135" s="84">
        <v>5248076.9799999995</v>
      </c>
    </row>
    <row r="136" spans="1:3" x14ac:dyDescent="0.25">
      <c r="A136" s="76">
        <v>3400</v>
      </c>
      <c r="B136" s="72" t="s">
        <v>149</v>
      </c>
      <c r="C136" s="87">
        <f>SUM(C137:C145)</f>
        <v>5905842.4199999999</v>
      </c>
    </row>
    <row r="137" spans="1:3" x14ac:dyDescent="0.25">
      <c r="A137" s="73">
        <v>341</v>
      </c>
      <c r="B137" s="10" t="s">
        <v>150</v>
      </c>
      <c r="C137" s="84">
        <v>757028.44</v>
      </c>
    </row>
    <row r="138" spans="1:3" x14ac:dyDescent="0.25">
      <c r="A138" s="73">
        <v>342</v>
      </c>
      <c r="B138" s="10" t="s">
        <v>151</v>
      </c>
      <c r="C138" s="84"/>
    </row>
    <row r="139" spans="1:3" x14ac:dyDescent="0.25">
      <c r="A139" s="73">
        <v>343</v>
      </c>
      <c r="B139" s="10" t="s">
        <v>152</v>
      </c>
      <c r="C139" s="84">
        <v>1000000</v>
      </c>
    </row>
    <row r="140" spans="1:3" x14ac:dyDescent="0.25">
      <c r="A140" s="73">
        <v>344</v>
      </c>
      <c r="B140" s="10" t="s">
        <v>153</v>
      </c>
      <c r="C140" s="84">
        <v>145204.76</v>
      </c>
    </row>
    <row r="141" spans="1:3" x14ac:dyDescent="0.25">
      <c r="A141" s="73">
        <v>345</v>
      </c>
      <c r="B141" s="10" t="s">
        <v>154</v>
      </c>
      <c r="C141" s="84">
        <v>1002233.07</v>
      </c>
    </row>
    <row r="142" spans="1:3" x14ac:dyDescent="0.25">
      <c r="A142" s="73">
        <v>346</v>
      </c>
      <c r="B142" s="10" t="s">
        <v>155</v>
      </c>
      <c r="C142" s="84"/>
    </row>
    <row r="143" spans="1:3" x14ac:dyDescent="0.25">
      <c r="A143" s="73">
        <v>347</v>
      </c>
      <c r="B143" s="10" t="s">
        <v>156</v>
      </c>
      <c r="C143" s="84">
        <v>2790176.15</v>
      </c>
    </row>
    <row r="144" spans="1:3" x14ac:dyDescent="0.25">
      <c r="A144" s="73">
        <v>348</v>
      </c>
      <c r="B144" s="10" t="s">
        <v>157</v>
      </c>
      <c r="C144" s="84"/>
    </row>
    <row r="145" spans="1:3" x14ac:dyDescent="0.25">
      <c r="A145" s="73">
        <v>349</v>
      </c>
      <c r="B145" s="10" t="s">
        <v>158</v>
      </c>
      <c r="C145" s="84">
        <v>211200</v>
      </c>
    </row>
    <row r="146" spans="1:3" x14ac:dyDescent="0.25">
      <c r="A146" s="76">
        <v>3500</v>
      </c>
      <c r="B146" s="72" t="s">
        <v>159</v>
      </c>
      <c r="C146" s="87">
        <f>SUM(C147:C155)</f>
        <v>10269575.9</v>
      </c>
    </row>
    <row r="147" spans="1:3" x14ac:dyDescent="0.25">
      <c r="A147" s="73">
        <v>351</v>
      </c>
      <c r="B147" s="10" t="s">
        <v>160</v>
      </c>
      <c r="C147" s="84">
        <v>834733.56</v>
      </c>
    </row>
    <row r="148" spans="1:3" ht="26.25" x14ac:dyDescent="0.25">
      <c r="A148" s="73">
        <v>352</v>
      </c>
      <c r="B148" s="10" t="s">
        <v>161</v>
      </c>
      <c r="C148" s="84">
        <v>14803.44</v>
      </c>
    </row>
    <row r="149" spans="1:3" x14ac:dyDescent="0.25">
      <c r="A149" s="73">
        <v>353</v>
      </c>
      <c r="B149" s="10" t="s">
        <v>162</v>
      </c>
      <c r="C149" s="84"/>
    </row>
    <row r="150" spans="1:3" x14ac:dyDescent="0.25">
      <c r="A150" s="73">
        <v>354</v>
      </c>
      <c r="B150" s="10" t="s">
        <v>163</v>
      </c>
      <c r="C150" s="84">
        <v>399800</v>
      </c>
    </row>
    <row r="151" spans="1:3" x14ac:dyDescent="0.25">
      <c r="A151" s="73">
        <v>355</v>
      </c>
      <c r="B151" s="10" t="s">
        <v>164</v>
      </c>
      <c r="C151" s="84">
        <v>2132500</v>
      </c>
    </row>
    <row r="152" spans="1:3" x14ac:dyDescent="0.25">
      <c r="A152" s="73">
        <v>356</v>
      </c>
      <c r="B152" s="10" t="s">
        <v>165</v>
      </c>
      <c r="C152" s="84"/>
    </row>
    <row r="153" spans="1:3" x14ac:dyDescent="0.25">
      <c r="A153" s="73">
        <v>357</v>
      </c>
      <c r="B153" s="10" t="s">
        <v>166</v>
      </c>
      <c r="C153" s="84">
        <v>5767633.5</v>
      </c>
    </row>
    <row r="154" spans="1:3" x14ac:dyDescent="0.25">
      <c r="A154" s="73">
        <v>358</v>
      </c>
      <c r="B154" s="10" t="s">
        <v>167</v>
      </c>
      <c r="C154" s="84">
        <v>1056824</v>
      </c>
    </row>
    <row r="155" spans="1:3" x14ac:dyDescent="0.25">
      <c r="A155" s="73">
        <v>359</v>
      </c>
      <c r="B155" s="10" t="s">
        <v>168</v>
      </c>
      <c r="C155" s="84">
        <v>63281.4</v>
      </c>
    </row>
    <row r="156" spans="1:3" x14ac:dyDescent="0.25">
      <c r="A156" s="76">
        <v>3600</v>
      </c>
      <c r="B156" s="72" t="s">
        <v>169</v>
      </c>
      <c r="C156" s="87">
        <f>SUM(C157:C163)</f>
        <v>3946740</v>
      </c>
    </row>
    <row r="157" spans="1:3" ht="26.25" x14ac:dyDescent="0.25">
      <c r="A157" s="73">
        <v>361</v>
      </c>
      <c r="B157" s="10" t="s">
        <v>170</v>
      </c>
      <c r="C157" s="84"/>
    </row>
    <row r="158" spans="1:3" ht="26.25" x14ac:dyDescent="0.25">
      <c r="A158" s="73">
        <v>362</v>
      </c>
      <c r="B158" s="10" t="s">
        <v>171</v>
      </c>
      <c r="C158" s="84">
        <v>3946740</v>
      </c>
    </row>
    <row r="159" spans="1:3" x14ac:dyDescent="0.25">
      <c r="A159" s="73">
        <v>363</v>
      </c>
      <c r="B159" s="10" t="s">
        <v>172</v>
      </c>
      <c r="C159" s="84"/>
    </row>
    <row r="160" spans="1:3" x14ac:dyDescent="0.25">
      <c r="A160" s="73">
        <v>364</v>
      </c>
      <c r="B160" s="10" t="s">
        <v>173</v>
      </c>
      <c r="C160" s="84"/>
    </row>
    <row r="161" spans="1:3" x14ac:dyDescent="0.25">
      <c r="A161" s="73">
        <v>365</v>
      </c>
      <c r="B161" s="10" t="s">
        <v>174</v>
      </c>
      <c r="C161" s="84"/>
    </row>
    <row r="162" spans="1:3" x14ac:dyDescent="0.25">
      <c r="A162" s="73">
        <v>366</v>
      </c>
      <c r="B162" s="10" t="s">
        <v>175</v>
      </c>
      <c r="C162" s="84"/>
    </row>
    <row r="163" spans="1:3" x14ac:dyDescent="0.25">
      <c r="A163" s="73">
        <v>369</v>
      </c>
      <c r="B163" s="10" t="s">
        <v>176</v>
      </c>
      <c r="C163" s="84"/>
    </row>
    <row r="164" spans="1:3" x14ac:dyDescent="0.25">
      <c r="A164" s="76">
        <v>3700</v>
      </c>
      <c r="B164" s="72" t="s">
        <v>177</v>
      </c>
      <c r="C164" s="87">
        <f>SUM(C165:C173)</f>
        <v>806647</v>
      </c>
    </row>
    <row r="165" spans="1:3" x14ac:dyDescent="0.25">
      <c r="A165" s="73">
        <v>371</v>
      </c>
      <c r="B165" s="10" t="s">
        <v>178</v>
      </c>
      <c r="C165" s="84"/>
    </row>
    <row r="166" spans="1:3" x14ac:dyDescent="0.25">
      <c r="A166" s="73">
        <v>372</v>
      </c>
      <c r="B166" s="10" t="s">
        <v>179</v>
      </c>
      <c r="C166" s="84">
        <v>0</v>
      </c>
    </row>
    <row r="167" spans="1:3" x14ac:dyDescent="0.25">
      <c r="A167" s="73">
        <v>373</v>
      </c>
      <c r="B167" s="10" t="s">
        <v>180</v>
      </c>
      <c r="C167" s="84"/>
    </row>
    <row r="168" spans="1:3" x14ac:dyDescent="0.25">
      <c r="A168" s="73">
        <v>374</v>
      </c>
      <c r="B168" s="10" t="s">
        <v>181</v>
      </c>
      <c r="C168" s="84"/>
    </row>
    <row r="169" spans="1:3" x14ac:dyDescent="0.25">
      <c r="A169" s="73">
        <v>375</v>
      </c>
      <c r="B169" s="10" t="s">
        <v>182</v>
      </c>
      <c r="C169" s="84">
        <v>540005</v>
      </c>
    </row>
    <row r="170" spans="1:3" x14ac:dyDescent="0.25">
      <c r="A170" s="73">
        <v>376</v>
      </c>
      <c r="B170" s="10" t="s">
        <v>183</v>
      </c>
      <c r="C170" s="84"/>
    </row>
    <row r="171" spans="1:3" x14ac:dyDescent="0.25">
      <c r="A171" s="73">
        <v>377</v>
      </c>
      <c r="B171" s="10" t="s">
        <v>184</v>
      </c>
      <c r="C171" s="84"/>
    </row>
    <row r="172" spans="1:3" x14ac:dyDescent="0.25">
      <c r="A172" s="73">
        <v>378</v>
      </c>
      <c r="B172" s="10" t="s">
        <v>185</v>
      </c>
      <c r="C172" s="84"/>
    </row>
    <row r="173" spans="1:3" x14ac:dyDescent="0.25">
      <c r="A173" s="73">
        <v>379</v>
      </c>
      <c r="B173" s="10" t="s">
        <v>186</v>
      </c>
      <c r="C173" s="84">
        <v>266642</v>
      </c>
    </row>
    <row r="174" spans="1:3" x14ac:dyDescent="0.25">
      <c r="A174" s="76">
        <v>3800</v>
      </c>
      <c r="B174" s="72" t="s">
        <v>187</v>
      </c>
      <c r="C174" s="87">
        <f>SUM(C175:C179)</f>
        <v>1432144.35</v>
      </c>
    </row>
    <row r="175" spans="1:3" x14ac:dyDescent="0.25">
      <c r="A175" s="73">
        <v>381</v>
      </c>
      <c r="B175" s="10" t="s">
        <v>188</v>
      </c>
      <c r="C175" s="84">
        <v>0</v>
      </c>
    </row>
    <row r="176" spans="1:3" x14ac:dyDescent="0.25">
      <c r="A176" s="73">
        <v>382</v>
      </c>
      <c r="B176" s="10" t="s">
        <v>189</v>
      </c>
      <c r="C176" s="84">
        <v>1208926.3500000001</v>
      </c>
    </row>
    <row r="177" spans="1:3" x14ac:dyDescent="0.25">
      <c r="A177" s="73">
        <v>383</v>
      </c>
      <c r="B177" s="10" t="s">
        <v>190</v>
      </c>
      <c r="C177" s="84">
        <v>139500</v>
      </c>
    </row>
    <row r="178" spans="1:3" x14ac:dyDescent="0.25">
      <c r="A178" s="73">
        <v>384</v>
      </c>
      <c r="B178" s="10" t="s">
        <v>191</v>
      </c>
      <c r="C178" s="84"/>
    </row>
    <row r="179" spans="1:3" x14ac:dyDescent="0.25">
      <c r="A179" s="73">
        <v>385</v>
      </c>
      <c r="B179" s="10" t="s">
        <v>192</v>
      </c>
      <c r="C179" s="84">
        <v>83718</v>
      </c>
    </row>
    <row r="180" spans="1:3" x14ac:dyDescent="0.25">
      <c r="A180" s="76">
        <v>3900</v>
      </c>
      <c r="B180" s="72" t="s">
        <v>193</v>
      </c>
      <c r="C180" s="87">
        <f>SUM(C181:C189)</f>
        <v>26637938.129999999</v>
      </c>
    </row>
    <row r="181" spans="1:3" x14ac:dyDescent="0.25">
      <c r="A181" s="73">
        <v>391</v>
      </c>
      <c r="B181" s="10" t="s">
        <v>194</v>
      </c>
      <c r="C181" s="84"/>
    </row>
    <row r="182" spans="1:3" x14ac:dyDescent="0.25">
      <c r="A182" s="73">
        <v>392</v>
      </c>
      <c r="B182" s="10" t="s">
        <v>195</v>
      </c>
      <c r="C182" s="84">
        <v>24333438.129999999</v>
      </c>
    </row>
    <row r="183" spans="1:3" x14ac:dyDescent="0.25">
      <c r="A183" s="73">
        <v>393</v>
      </c>
      <c r="B183" s="10" t="s">
        <v>196</v>
      </c>
      <c r="C183" s="84"/>
    </row>
    <row r="184" spans="1:3" x14ac:dyDescent="0.25">
      <c r="A184" s="73">
        <v>394</v>
      </c>
      <c r="B184" s="10" t="s">
        <v>197</v>
      </c>
      <c r="C184" s="84"/>
    </row>
    <row r="185" spans="1:3" x14ac:dyDescent="0.25">
      <c r="A185" s="73">
        <v>395</v>
      </c>
      <c r="B185" s="10" t="s">
        <v>198</v>
      </c>
      <c r="C185" s="84"/>
    </row>
    <row r="186" spans="1:3" x14ac:dyDescent="0.25">
      <c r="A186" s="73">
        <v>396</v>
      </c>
      <c r="B186" s="10" t="s">
        <v>199</v>
      </c>
      <c r="C186" s="84">
        <v>2304500</v>
      </c>
    </row>
    <row r="187" spans="1:3" x14ac:dyDescent="0.25">
      <c r="A187" s="73">
        <v>397</v>
      </c>
      <c r="B187" s="10" t="s">
        <v>200</v>
      </c>
      <c r="C187" s="84"/>
    </row>
    <row r="188" spans="1:3" x14ac:dyDescent="0.25">
      <c r="A188" s="73">
        <v>398</v>
      </c>
      <c r="B188" s="10" t="s">
        <v>201</v>
      </c>
      <c r="C188" s="84">
        <v>0</v>
      </c>
    </row>
    <row r="189" spans="1:3" x14ac:dyDescent="0.25">
      <c r="A189" s="73">
        <v>399</v>
      </c>
      <c r="B189" s="10" t="s">
        <v>202</v>
      </c>
      <c r="C189" s="84"/>
    </row>
    <row r="190" spans="1:3" x14ac:dyDescent="0.25">
      <c r="A190" s="82">
        <v>4000</v>
      </c>
      <c r="B190" s="71" t="s">
        <v>203</v>
      </c>
      <c r="C190" s="88">
        <f>+C191+C201+C207+C217+C226+C230+C238+C240+C246</f>
        <v>0</v>
      </c>
    </row>
    <row r="191" spans="1:3" x14ac:dyDescent="0.25">
      <c r="A191" s="76">
        <v>4100</v>
      </c>
      <c r="B191" s="72" t="s">
        <v>204</v>
      </c>
      <c r="C191" s="87"/>
    </row>
    <row r="192" spans="1:3" x14ac:dyDescent="0.25">
      <c r="A192" s="73">
        <v>411</v>
      </c>
      <c r="B192" s="10" t="s">
        <v>205</v>
      </c>
      <c r="C192" s="84"/>
    </row>
    <row r="193" spans="1:3" x14ac:dyDescent="0.25">
      <c r="A193" s="73">
        <v>412</v>
      </c>
      <c r="B193" s="10" t="s">
        <v>206</v>
      </c>
      <c r="C193" s="84"/>
    </row>
    <row r="194" spans="1:3" x14ac:dyDescent="0.25">
      <c r="A194" s="73">
        <v>413</v>
      </c>
      <c r="B194" s="10" t="s">
        <v>207</v>
      </c>
      <c r="C194" s="84"/>
    </row>
    <row r="195" spans="1:3" x14ac:dyDescent="0.25">
      <c r="A195" s="73">
        <v>414</v>
      </c>
      <c r="B195" s="10" t="s">
        <v>208</v>
      </c>
      <c r="C195" s="84"/>
    </row>
    <row r="196" spans="1:3" x14ac:dyDescent="0.25">
      <c r="A196" s="73">
        <v>415</v>
      </c>
      <c r="B196" s="10" t="s">
        <v>209</v>
      </c>
      <c r="C196" s="84"/>
    </row>
    <row r="197" spans="1:3" x14ac:dyDescent="0.25">
      <c r="A197" s="73">
        <v>416</v>
      </c>
      <c r="B197" s="10" t="s">
        <v>210</v>
      </c>
      <c r="C197" s="84"/>
    </row>
    <row r="198" spans="1:3" x14ac:dyDescent="0.25">
      <c r="A198" s="73">
        <v>417</v>
      </c>
      <c r="B198" s="10" t="s">
        <v>211</v>
      </c>
      <c r="C198" s="84"/>
    </row>
    <row r="199" spans="1:3" x14ac:dyDescent="0.25">
      <c r="A199" s="73">
        <v>418</v>
      </c>
      <c r="B199" s="10" t="s">
        <v>212</v>
      </c>
      <c r="C199" s="84"/>
    </row>
    <row r="200" spans="1:3" x14ac:dyDescent="0.25">
      <c r="A200" s="73">
        <v>419</v>
      </c>
      <c r="B200" s="10" t="s">
        <v>213</v>
      </c>
      <c r="C200" s="84"/>
    </row>
    <row r="201" spans="1:3" x14ac:dyDescent="0.25">
      <c r="A201" s="76">
        <v>4200</v>
      </c>
      <c r="B201" s="72" t="s">
        <v>214</v>
      </c>
      <c r="C201" s="87"/>
    </row>
    <row r="202" spans="1:3" x14ac:dyDescent="0.25">
      <c r="A202" s="73">
        <v>421</v>
      </c>
      <c r="B202" s="10" t="s">
        <v>215</v>
      </c>
      <c r="C202" s="84"/>
    </row>
    <row r="203" spans="1:3" x14ac:dyDescent="0.25">
      <c r="A203" s="73">
        <v>422</v>
      </c>
      <c r="B203" s="10" t="s">
        <v>216</v>
      </c>
      <c r="C203" s="84"/>
    </row>
    <row r="204" spans="1:3" x14ac:dyDescent="0.25">
      <c r="A204" s="73">
        <v>423</v>
      </c>
      <c r="B204" s="10" t="s">
        <v>217</v>
      </c>
      <c r="C204" s="84"/>
    </row>
    <row r="205" spans="1:3" x14ac:dyDescent="0.25">
      <c r="A205" s="73">
        <v>424</v>
      </c>
      <c r="B205" s="10" t="s">
        <v>218</v>
      </c>
      <c r="C205" s="84"/>
    </row>
    <row r="206" spans="1:3" x14ac:dyDescent="0.25">
      <c r="A206" s="73">
        <v>425</v>
      </c>
      <c r="B206" s="10" t="s">
        <v>219</v>
      </c>
      <c r="C206" s="84"/>
    </row>
    <row r="207" spans="1:3" x14ac:dyDescent="0.25">
      <c r="A207" s="76">
        <v>4300</v>
      </c>
      <c r="B207" s="72" t="s">
        <v>220</v>
      </c>
      <c r="C207" s="87"/>
    </row>
    <row r="208" spans="1:3" x14ac:dyDescent="0.25">
      <c r="A208" s="73">
        <v>431</v>
      </c>
      <c r="B208" s="10" t="s">
        <v>221</v>
      </c>
      <c r="C208" s="84"/>
    </row>
    <row r="209" spans="1:3" x14ac:dyDescent="0.25">
      <c r="A209" s="73">
        <v>432</v>
      </c>
      <c r="B209" s="10" t="s">
        <v>222</v>
      </c>
      <c r="C209" s="84"/>
    </row>
    <row r="210" spans="1:3" x14ac:dyDescent="0.25">
      <c r="A210" s="73">
        <v>433</v>
      </c>
      <c r="B210" s="10" t="s">
        <v>223</v>
      </c>
      <c r="C210" s="84"/>
    </row>
    <row r="211" spans="1:3" x14ac:dyDescent="0.25">
      <c r="A211" s="73">
        <v>434</v>
      </c>
      <c r="B211" s="10" t="s">
        <v>224</v>
      </c>
      <c r="C211" s="84"/>
    </row>
    <row r="212" spans="1:3" x14ac:dyDescent="0.25">
      <c r="A212" s="73">
        <v>435</v>
      </c>
      <c r="B212" s="10" t="s">
        <v>225</v>
      </c>
      <c r="C212" s="84"/>
    </row>
    <row r="213" spans="1:3" x14ac:dyDescent="0.25">
      <c r="A213" s="73">
        <v>436</v>
      </c>
      <c r="B213" s="10" t="s">
        <v>226</v>
      </c>
      <c r="C213" s="84"/>
    </row>
    <row r="214" spans="1:3" x14ac:dyDescent="0.25">
      <c r="A214" s="73">
        <v>437</v>
      </c>
      <c r="B214" s="10" t="s">
        <v>227</v>
      </c>
      <c r="C214" s="84"/>
    </row>
    <row r="215" spans="1:3" x14ac:dyDescent="0.25">
      <c r="A215" s="73">
        <v>438</v>
      </c>
      <c r="B215" s="10" t="s">
        <v>228</v>
      </c>
      <c r="C215" s="84"/>
    </row>
    <row r="216" spans="1:3" x14ac:dyDescent="0.25">
      <c r="A216" s="73">
        <v>439</v>
      </c>
      <c r="B216" s="10" t="s">
        <v>229</v>
      </c>
      <c r="C216" s="84"/>
    </row>
    <row r="217" spans="1:3" x14ac:dyDescent="0.25">
      <c r="A217" s="76">
        <v>4400</v>
      </c>
      <c r="B217" s="72" t="s">
        <v>230</v>
      </c>
      <c r="C217" s="87"/>
    </row>
    <row r="218" spans="1:3" x14ac:dyDescent="0.25">
      <c r="A218" s="73">
        <v>441</v>
      </c>
      <c r="B218" s="10" t="s">
        <v>231</v>
      </c>
      <c r="C218" s="84"/>
    </row>
    <row r="219" spans="1:3" x14ac:dyDescent="0.25">
      <c r="A219" s="73">
        <v>442</v>
      </c>
      <c r="B219" s="10" t="s">
        <v>232</v>
      </c>
      <c r="C219" s="84"/>
    </row>
    <row r="220" spans="1:3" x14ac:dyDescent="0.25">
      <c r="A220" s="73">
        <v>443</v>
      </c>
      <c r="B220" s="10" t="s">
        <v>233</v>
      </c>
      <c r="C220" s="84"/>
    </row>
    <row r="221" spans="1:3" x14ac:dyDescent="0.25">
      <c r="A221" s="73">
        <v>444</v>
      </c>
      <c r="B221" s="10" t="s">
        <v>234</v>
      </c>
      <c r="C221" s="84"/>
    </row>
    <row r="222" spans="1:3" x14ac:dyDescent="0.25">
      <c r="A222" s="73">
        <v>445</v>
      </c>
      <c r="B222" s="10" t="s">
        <v>235</v>
      </c>
      <c r="C222" s="84"/>
    </row>
    <row r="223" spans="1:3" x14ac:dyDescent="0.25">
      <c r="A223" s="73">
        <v>446</v>
      </c>
      <c r="B223" s="10" t="s">
        <v>236</v>
      </c>
      <c r="C223" s="84"/>
    </row>
    <row r="224" spans="1:3" x14ac:dyDescent="0.25">
      <c r="A224" s="73">
        <v>447</v>
      </c>
      <c r="B224" s="10" t="s">
        <v>237</v>
      </c>
      <c r="C224" s="84"/>
    </row>
    <row r="225" spans="1:3" x14ac:dyDescent="0.25">
      <c r="A225" s="73">
        <v>448</v>
      </c>
      <c r="B225" s="10" t="s">
        <v>238</v>
      </c>
      <c r="C225" s="84"/>
    </row>
    <row r="226" spans="1:3" x14ac:dyDescent="0.25">
      <c r="A226" s="76">
        <v>4500</v>
      </c>
      <c r="B226" s="72" t="s">
        <v>239</v>
      </c>
      <c r="C226" s="87"/>
    </row>
    <row r="227" spans="1:3" x14ac:dyDescent="0.25">
      <c r="A227" s="73">
        <v>451</v>
      </c>
      <c r="B227" s="10" t="s">
        <v>240</v>
      </c>
      <c r="C227" s="84"/>
    </row>
    <row r="228" spans="1:3" x14ac:dyDescent="0.25">
      <c r="A228" s="73">
        <v>452</v>
      </c>
      <c r="B228" s="10" t="s">
        <v>241</v>
      </c>
      <c r="C228" s="84"/>
    </row>
    <row r="229" spans="1:3" x14ac:dyDescent="0.25">
      <c r="A229" s="73">
        <v>459</v>
      </c>
      <c r="B229" s="10" t="s">
        <v>242</v>
      </c>
      <c r="C229" s="84"/>
    </row>
    <row r="230" spans="1:3" x14ac:dyDescent="0.25">
      <c r="A230" s="76">
        <v>4600</v>
      </c>
      <c r="B230" s="72" t="s">
        <v>243</v>
      </c>
      <c r="C230" s="87"/>
    </row>
    <row r="231" spans="1:3" x14ac:dyDescent="0.25">
      <c r="A231" s="73">
        <v>461</v>
      </c>
      <c r="B231" s="10" t="s">
        <v>244</v>
      </c>
      <c r="C231" s="84"/>
    </row>
    <row r="232" spans="1:3" x14ac:dyDescent="0.25">
      <c r="A232" s="73">
        <v>462</v>
      </c>
      <c r="B232" s="10" t="s">
        <v>245</v>
      </c>
      <c r="C232" s="84"/>
    </row>
    <row r="233" spans="1:3" x14ac:dyDescent="0.25">
      <c r="A233" s="73">
        <v>463</v>
      </c>
      <c r="B233" s="10" t="s">
        <v>246</v>
      </c>
      <c r="C233" s="84"/>
    </row>
    <row r="234" spans="1:3" ht="26.25" x14ac:dyDescent="0.25">
      <c r="A234" s="73">
        <v>464</v>
      </c>
      <c r="B234" s="10" t="s">
        <v>247</v>
      </c>
      <c r="C234" s="84"/>
    </row>
    <row r="235" spans="1:3" ht="26.25" x14ac:dyDescent="0.25">
      <c r="A235" s="73">
        <v>465</v>
      </c>
      <c r="B235" s="10" t="s">
        <v>248</v>
      </c>
      <c r="C235" s="84"/>
    </row>
    <row r="236" spans="1:3" x14ac:dyDescent="0.25">
      <c r="A236" s="73">
        <v>466</v>
      </c>
      <c r="B236" s="10" t="s">
        <v>249</v>
      </c>
      <c r="C236" s="84"/>
    </row>
    <row r="237" spans="1:3" x14ac:dyDescent="0.25">
      <c r="A237" s="73">
        <v>469</v>
      </c>
      <c r="B237" s="10" t="s">
        <v>250</v>
      </c>
      <c r="C237" s="84"/>
    </row>
    <row r="238" spans="1:3" x14ac:dyDescent="0.25">
      <c r="A238" s="76">
        <v>4700</v>
      </c>
      <c r="B238" s="72" t="s">
        <v>251</v>
      </c>
      <c r="C238" s="87"/>
    </row>
    <row r="239" spans="1:3" x14ac:dyDescent="0.25">
      <c r="A239" s="73">
        <v>471</v>
      </c>
      <c r="B239" s="10" t="s">
        <v>252</v>
      </c>
      <c r="C239" s="84"/>
    </row>
    <row r="240" spans="1:3" x14ac:dyDescent="0.25">
      <c r="A240" s="76">
        <v>4800</v>
      </c>
      <c r="B240" s="72" t="s">
        <v>253</v>
      </c>
      <c r="C240" s="87"/>
    </row>
    <row r="241" spans="1:3" x14ac:dyDescent="0.25">
      <c r="A241" s="73">
        <v>481</v>
      </c>
      <c r="B241" s="10" t="s">
        <v>254</v>
      </c>
      <c r="C241" s="84"/>
    </row>
    <row r="242" spans="1:3" x14ac:dyDescent="0.25">
      <c r="A242" s="73">
        <v>482</v>
      </c>
      <c r="B242" s="10" t="s">
        <v>255</v>
      </c>
      <c r="C242" s="84"/>
    </row>
    <row r="243" spans="1:3" x14ac:dyDescent="0.25">
      <c r="A243" s="73">
        <v>483</v>
      </c>
      <c r="B243" s="10" t="s">
        <v>256</v>
      </c>
      <c r="C243" s="84"/>
    </row>
    <row r="244" spans="1:3" x14ac:dyDescent="0.25">
      <c r="A244" s="73">
        <v>484</v>
      </c>
      <c r="B244" s="10" t="s">
        <v>257</v>
      </c>
      <c r="C244" s="84"/>
    </row>
    <row r="245" spans="1:3" x14ac:dyDescent="0.25">
      <c r="A245" s="73">
        <v>485</v>
      </c>
      <c r="B245" s="10" t="s">
        <v>258</v>
      </c>
      <c r="C245" s="84"/>
    </row>
    <row r="246" spans="1:3" x14ac:dyDescent="0.25">
      <c r="A246" s="76">
        <v>4900</v>
      </c>
      <c r="B246" s="72" t="s">
        <v>259</v>
      </c>
      <c r="C246" s="87"/>
    </row>
    <row r="247" spans="1:3" x14ac:dyDescent="0.25">
      <c r="A247" s="73">
        <v>491</v>
      </c>
      <c r="B247" s="10" t="s">
        <v>260</v>
      </c>
      <c r="C247" s="84"/>
    </row>
    <row r="248" spans="1:3" x14ac:dyDescent="0.25">
      <c r="A248" s="73">
        <v>492</v>
      </c>
      <c r="B248" s="10" t="s">
        <v>261</v>
      </c>
      <c r="C248" s="84"/>
    </row>
    <row r="249" spans="1:3" x14ac:dyDescent="0.25">
      <c r="A249" s="73">
        <v>493</v>
      </c>
      <c r="B249" s="10" t="s">
        <v>262</v>
      </c>
      <c r="C249" s="84"/>
    </row>
    <row r="250" spans="1:3" x14ac:dyDescent="0.25">
      <c r="A250" s="82">
        <v>5000</v>
      </c>
      <c r="B250" s="71" t="s">
        <v>263</v>
      </c>
      <c r="C250" s="88">
        <f>+C251+C258+C263+C266+C273+C275+C284+C294+C299</f>
        <v>16325034.524999999</v>
      </c>
    </row>
    <row r="251" spans="1:3" x14ac:dyDescent="0.25">
      <c r="A251" s="76">
        <v>5100</v>
      </c>
      <c r="B251" s="72" t="s">
        <v>264</v>
      </c>
      <c r="C251" s="87">
        <f>SUM(C252:C257)</f>
        <v>1851572.7470000002</v>
      </c>
    </row>
    <row r="252" spans="1:3" x14ac:dyDescent="0.25">
      <c r="A252" s="73">
        <v>511</v>
      </c>
      <c r="B252" s="10" t="s">
        <v>265</v>
      </c>
      <c r="C252" s="84">
        <v>395739.05</v>
      </c>
    </row>
    <row r="253" spans="1:3" x14ac:dyDescent="0.25">
      <c r="A253" s="73">
        <v>512</v>
      </c>
      <c r="B253" s="10" t="s">
        <v>266</v>
      </c>
      <c r="C253" s="84"/>
    </row>
    <row r="254" spans="1:3" x14ac:dyDescent="0.25">
      <c r="A254" s="73">
        <v>513</v>
      </c>
      <c r="B254" s="10" t="s">
        <v>267</v>
      </c>
      <c r="C254" s="84"/>
    </row>
    <row r="255" spans="1:3" x14ac:dyDescent="0.25">
      <c r="A255" s="73">
        <v>514</v>
      </c>
      <c r="B255" s="10" t="s">
        <v>268</v>
      </c>
      <c r="C255" s="84"/>
    </row>
    <row r="256" spans="1:3" x14ac:dyDescent="0.25">
      <c r="A256" s="73">
        <v>515</v>
      </c>
      <c r="B256" s="10" t="s">
        <v>269</v>
      </c>
      <c r="C256" s="84">
        <v>1428608.577</v>
      </c>
    </row>
    <row r="257" spans="1:3" x14ac:dyDescent="0.25">
      <c r="A257" s="73">
        <v>519</v>
      </c>
      <c r="B257" s="10" t="s">
        <v>270</v>
      </c>
      <c r="C257" s="84">
        <v>27225.119999999999</v>
      </c>
    </row>
    <row r="258" spans="1:3" x14ac:dyDescent="0.25">
      <c r="A258" s="76">
        <v>5200</v>
      </c>
      <c r="B258" s="72" t="s">
        <v>271</v>
      </c>
      <c r="C258" s="87">
        <f>SUM(C259:C262)</f>
        <v>104569.96</v>
      </c>
    </row>
    <row r="259" spans="1:3" x14ac:dyDescent="0.25">
      <c r="A259" s="73">
        <v>521</v>
      </c>
      <c r="B259" s="10" t="s">
        <v>272</v>
      </c>
      <c r="C259" s="84"/>
    </row>
    <row r="260" spans="1:3" x14ac:dyDescent="0.25">
      <c r="A260" s="73">
        <v>522</v>
      </c>
      <c r="B260" s="10" t="s">
        <v>273</v>
      </c>
      <c r="C260" s="84"/>
    </row>
    <row r="261" spans="1:3" x14ac:dyDescent="0.25">
      <c r="A261" s="73">
        <v>523</v>
      </c>
      <c r="B261" s="10" t="s">
        <v>274</v>
      </c>
      <c r="C261" s="84">
        <v>104569.96</v>
      </c>
    </row>
    <row r="262" spans="1:3" x14ac:dyDescent="0.25">
      <c r="A262" s="73">
        <v>529</v>
      </c>
      <c r="B262" s="10" t="s">
        <v>275</v>
      </c>
      <c r="C262" s="84"/>
    </row>
    <row r="263" spans="1:3" x14ac:dyDescent="0.25">
      <c r="A263" s="76">
        <v>5300</v>
      </c>
      <c r="B263" s="72" t="s">
        <v>276</v>
      </c>
      <c r="C263" s="87">
        <f>SUM(C264:C265)</f>
        <v>264621.83</v>
      </c>
    </row>
    <row r="264" spans="1:3" x14ac:dyDescent="0.25">
      <c r="A264" s="73">
        <v>531</v>
      </c>
      <c r="B264" s="10" t="s">
        <v>277</v>
      </c>
      <c r="C264" s="84">
        <v>168291.83000000002</v>
      </c>
    </row>
    <row r="265" spans="1:3" x14ac:dyDescent="0.25">
      <c r="A265" s="73">
        <v>532</v>
      </c>
      <c r="B265" s="10" t="s">
        <v>278</v>
      </c>
      <c r="C265" s="84">
        <v>96330</v>
      </c>
    </row>
    <row r="266" spans="1:3" x14ac:dyDescent="0.25">
      <c r="A266" s="76">
        <v>5400</v>
      </c>
      <c r="B266" s="72" t="s">
        <v>279</v>
      </c>
      <c r="C266" s="87">
        <f>SUM(C267:C272)</f>
        <v>3263137.9380000001</v>
      </c>
    </row>
    <row r="267" spans="1:3" x14ac:dyDescent="0.25">
      <c r="A267" s="73">
        <v>541</v>
      </c>
      <c r="B267" s="10" t="s">
        <v>280</v>
      </c>
      <c r="C267" s="84">
        <v>2911440.39</v>
      </c>
    </row>
    <row r="268" spans="1:3" x14ac:dyDescent="0.25">
      <c r="A268" s="73">
        <v>542</v>
      </c>
      <c r="B268" s="10" t="s">
        <v>281</v>
      </c>
      <c r="C268" s="84">
        <v>144460</v>
      </c>
    </row>
    <row r="269" spans="1:3" x14ac:dyDescent="0.25">
      <c r="A269" s="73">
        <v>543</v>
      </c>
      <c r="B269" s="10" t="s">
        <v>282</v>
      </c>
      <c r="C269" s="84"/>
    </row>
    <row r="270" spans="1:3" x14ac:dyDescent="0.25">
      <c r="A270" s="73">
        <v>544</v>
      </c>
      <c r="B270" s="10" t="s">
        <v>283</v>
      </c>
      <c r="C270" s="84"/>
    </row>
    <row r="271" spans="1:3" x14ac:dyDescent="0.25">
      <c r="A271" s="73">
        <v>545</v>
      </c>
      <c r="B271" s="10" t="s">
        <v>284</v>
      </c>
      <c r="C271" s="84"/>
    </row>
    <row r="272" spans="1:3" x14ac:dyDescent="0.25">
      <c r="A272" s="73">
        <v>549</v>
      </c>
      <c r="B272" s="10" t="s">
        <v>285</v>
      </c>
      <c r="C272" s="84">
        <v>207237.54800000001</v>
      </c>
    </row>
    <row r="273" spans="1:3" x14ac:dyDescent="0.25">
      <c r="A273" s="76">
        <v>5500</v>
      </c>
      <c r="B273" s="72" t="s">
        <v>286</v>
      </c>
      <c r="C273" s="87">
        <f>SUM(C274)</f>
        <v>0</v>
      </c>
    </row>
    <row r="274" spans="1:3" x14ac:dyDescent="0.25">
      <c r="A274" s="73">
        <v>551</v>
      </c>
      <c r="B274" s="10" t="s">
        <v>287</v>
      </c>
      <c r="C274" s="84"/>
    </row>
    <row r="275" spans="1:3" x14ac:dyDescent="0.25">
      <c r="A275" s="76">
        <v>5600</v>
      </c>
      <c r="B275" s="72" t="s">
        <v>288</v>
      </c>
      <c r="C275" s="87">
        <f>SUM(C276:C283)</f>
        <v>10694132.049999999</v>
      </c>
    </row>
    <row r="276" spans="1:3" x14ac:dyDescent="0.25">
      <c r="A276" s="73">
        <v>561</v>
      </c>
      <c r="B276" s="10" t="s">
        <v>289</v>
      </c>
      <c r="C276" s="84"/>
    </row>
    <row r="277" spans="1:3" x14ac:dyDescent="0.25">
      <c r="A277" s="73">
        <v>562</v>
      </c>
      <c r="B277" s="10" t="s">
        <v>290</v>
      </c>
      <c r="C277" s="84">
        <v>5339571.0199999996</v>
      </c>
    </row>
    <row r="278" spans="1:3" x14ac:dyDescent="0.25">
      <c r="A278" s="73">
        <v>563</v>
      </c>
      <c r="B278" s="10" t="s">
        <v>291</v>
      </c>
      <c r="C278" s="84">
        <v>342841.94</v>
      </c>
    </row>
    <row r="279" spans="1:3" x14ac:dyDescent="0.25">
      <c r="A279" s="73">
        <v>564</v>
      </c>
      <c r="B279" s="10" t="s">
        <v>292</v>
      </c>
      <c r="C279" s="84">
        <v>24640</v>
      </c>
    </row>
    <row r="280" spans="1:3" x14ac:dyDescent="0.25">
      <c r="A280" s="73">
        <v>565</v>
      </c>
      <c r="B280" s="10" t="s">
        <v>293</v>
      </c>
      <c r="C280" s="84">
        <v>1093097.1399999999</v>
      </c>
    </row>
    <row r="281" spans="1:3" x14ac:dyDescent="0.25">
      <c r="A281" s="73">
        <v>566</v>
      </c>
      <c r="B281" s="10" t="s">
        <v>294</v>
      </c>
      <c r="C281" s="84">
        <v>2344819.1800000002</v>
      </c>
    </row>
    <row r="282" spans="1:3" x14ac:dyDescent="0.25">
      <c r="A282" s="73">
        <v>567</v>
      </c>
      <c r="B282" s="10" t="s">
        <v>295</v>
      </c>
      <c r="C282" s="84">
        <v>1311456.73</v>
      </c>
    </row>
    <row r="283" spans="1:3" x14ac:dyDescent="0.25">
      <c r="A283" s="73">
        <v>569</v>
      </c>
      <c r="B283" s="10" t="s">
        <v>296</v>
      </c>
      <c r="C283" s="84">
        <v>237706.04</v>
      </c>
    </row>
    <row r="284" spans="1:3" x14ac:dyDescent="0.25">
      <c r="A284" s="76">
        <v>5700</v>
      </c>
      <c r="B284" s="72" t="s">
        <v>297</v>
      </c>
      <c r="C284" s="87">
        <f>SUM(C285:C293)</f>
        <v>0</v>
      </c>
    </row>
    <row r="285" spans="1:3" x14ac:dyDescent="0.25">
      <c r="A285" s="73">
        <v>571</v>
      </c>
      <c r="B285" s="10" t="s">
        <v>298</v>
      </c>
      <c r="C285" s="84"/>
    </row>
    <row r="286" spans="1:3" x14ac:dyDescent="0.25">
      <c r="A286" s="73">
        <v>572</v>
      </c>
      <c r="B286" s="10" t="s">
        <v>299</v>
      </c>
      <c r="C286" s="84"/>
    </row>
    <row r="287" spans="1:3" x14ac:dyDescent="0.25">
      <c r="A287" s="73">
        <v>573</v>
      </c>
      <c r="B287" s="10" t="s">
        <v>300</v>
      </c>
      <c r="C287" s="84"/>
    </row>
    <row r="288" spans="1:3" x14ac:dyDescent="0.25">
      <c r="A288" s="73">
        <v>574</v>
      </c>
      <c r="B288" s="10" t="s">
        <v>301</v>
      </c>
      <c r="C288" s="84"/>
    </row>
    <row r="289" spans="1:3" x14ac:dyDescent="0.25">
      <c r="A289" s="73">
        <v>575</v>
      </c>
      <c r="B289" s="10" t="s">
        <v>302</v>
      </c>
      <c r="C289" s="84"/>
    </row>
    <row r="290" spans="1:3" x14ac:dyDescent="0.25">
      <c r="A290" s="73">
        <v>576</v>
      </c>
      <c r="B290" s="10" t="s">
        <v>303</v>
      </c>
      <c r="C290" s="84"/>
    </row>
    <row r="291" spans="1:3" x14ac:dyDescent="0.25">
      <c r="A291" s="73">
        <v>577</v>
      </c>
      <c r="B291" s="10" t="s">
        <v>304</v>
      </c>
      <c r="C291" s="84"/>
    </row>
    <row r="292" spans="1:3" x14ac:dyDescent="0.25">
      <c r="A292" s="73">
        <v>578</v>
      </c>
      <c r="B292" s="10" t="s">
        <v>305</v>
      </c>
      <c r="C292" s="84"/>
    </row>
    <row r="293" spans="1:3" x14ac:dyDescent="0.25">
      <c r="A293" s="73">
        <v>579</v>
      </c>
      <c r="B293" s="10" t="s">
        <v>306</v>
      </c>
      <c r="C293" s="84"/>
    </row>
    <row r="294" spans="1:3" x14ac:dyDescent="0.25">
      <c r="A294" s="76">
        <v>5800</v>
      </c>
      <c r="B294" s="72" t="s">
        <v>307</v>
      </c>
      <c r="C294" s="87">
        <f>SUM(C295:C298)</f>
        <v>0</v>
      </c>
    </row>
    <row r="295" spans="1:3" x14ac:dyDescent="0.25">
      <c r="A295" s="73">
        <v>581</v>
      </c>
      <c r="B295" s="10" t="s">
        <v>308</v>
      </c>
      <c r="C295" s="84"/>
    </row>
    <row r="296" spans="1:3" x14ac:dyDescent="0.25">
      <c r="A296" s="73">
        <v>582</v>
      </c>
      <c r="B296" s="10" t="s">
        <v>309</v>
      </c>
      <c r="C296" s="84"/>
    </row>
    <row r="297" spans="1:3" x14ac:dyDescent="0.25">
      <c r="A297" s="73">
        <v>583</v>
      </c>
      <c r="B297" s="10" t="s">
        <v>310</v>
      </c>
      <c r="C297" s="84"/>
    </row>
    <row r="298" spans="1:3" x14ac:dyDescent="0.25">
      <c r="A298" s="73">
        <v>589</v>
      </c>
      <c r="B298" s="10" t="s">
        <v>311</v>
      </c>
      <c r="C298" s="84"/>
    </row>
    <row r="299" spans="1:3" x14ac:dyDescent="0.25">
      <c r="A299" s="76">
        <v>5900</v>
      </c>
      <c r="B299" s="72" t="s">
        <v>312</v>
      </c>
      <c r="C299" s="87">
        <f>SUM(C300:C308)</f>
        <v>147000</v>
      </c>
    </row>
    <row r="300" spans="1:3" x14ac:dyDescent="0.25">
      <c r="A300" s="73">
        <v>591</v>
      </c>
      <c r="B300" s="10" t="s">
        <v>313</v>
      </c>
      <c r="C300" s="84">
        <v>147000</v>
      </c>
    </row>
    <row r="301" spans="1:3" x14ac:dyDescent="0.25">
      <c r="A301" s="73">
        <v>592</v>
      </c>
      <c r="B301" s="10" t="s">
        <v>314</v>
      </c>
      <c r="C301" s="84"/>
    </row>
    <row r="302" spans="1:3" x14ac:dyDescent="0.25">
      <c r="A302" s="73">
        <v>593</v>
      </c>
      <c r="B302" s="10" t="s">
        <v>315</v>
      </c>
      <c r="C302" s="84"/>
    </row>
    <row r="303" spans="1:3" x14ac:dyDescent="0.25">
      <c r="A303" s="73">
        <v>594</v>
      </c>
      <c r="B303" s="10" t="s">
        <v>316</v>
      </c>
      <c r="C303" s="84"/>
    </row>
    <row r="304" spans="1:3" x14ac:dyDescent="0.25">
      <c r="A304" s="73">
        <v>595</v>
      </c>
      <c r="B304" s="10" t="s">
        <v>317</v>
      </c>
      <c r="C304" s="84"/>
    </row>
    <row r="305" spans="1:3" x14ac:dyDescent="0.25">
      <c r="A305" s="73">
        <v>596</v>
      </c>
      <c r="B305" s="10" t="s">
        <v>318</v>
      </c>
      <c r="C305" s="84"/>
    </row>
    <row r="306" spans="1:3" x14ac:dyDescent="0.25">
      <c r="A306" s="73">
        <v>597</v>
      </c>
      <c r="B306" s="10" t="s">
        <v>319</v>
      </c>
      <c r="C306" s="84"/>
    </row>
    <row r="307" spans="1:3" x14ac:dyDescent="0.25">
      <c r="A307" s="73">
        <v>598</v>
      </c>
      <c r="B307" s="10" t="s">
        <v>320</v>
      </c>
      <c r="C307" s="84"/>
    </row>
    <row r="308" spans="1:3" x14ac:dyDescent="0.25">
      <c r="A308" s="73">
        <v>599</v>
      </c>
      <c r="B308" s="10" t="s">
        <v>321</v>
      </c>
      <c r="C308" s="84"/>
    </row>
    <row r="309" spans="1:3" x14ac:dyDescent="0.25">
      <c r="A309" s="82">
        <v>6000</v>
      </c>
      <c r="B309" s="71" t="s">
        <v>322</v>
      </c>
      <c r="C309" s="88">
        <f>+C310+C319+C328</f>
        <v>106697996.08</v>
      </c>
    </row>
    <row r="310" spans="1:3" x14ac:dyDescent="0.25">
      <c r="A310" s="76">
        <v>6100</v>
      </c>
      <c r="B310" s="72" t="s">
        <v>323</v>
      </c>
      <c r="C310" s="87">
        <f>SUM(C311:C318)</f>
        <v>106697996.08</v>
      </c>
    </row>
    <row r="311" spans="1:3" x14ac:dyDescent="0.25">
      <c r="A311" s="73">
        <v>611</v>
      </c>
      <c r="B311" s="10" t="s">
        <v>324</v>
      </c>
      <c r="C311" s="84"/>
    </row>
    <row r="312" spans="1:3" x14ac:dyDescent="0.25">
      <c r="A312" s="73">
        <v>612</v>
      </c>
      <c r="B312" s="10" t="s">
        <v>325</v>
      </c>
      <c r="C312" s="84">
        <v>106697996.08</v>
      </c>
    </row>
    <row r="313" spans="1:3" ht="26.25" x14ac:dyDescent="0.25">
      <c r="A313" s="73">
        <v>613</v>
      </c>
      <c r="B313" s="10" t="s">
        <v>326</v>
      </c>
      <c r="C313" s="84"/>
    </row>
    <row r="314" spans="1:3" x14ac:dyDescent="0.25">
      <c r="A314" s="73">
        <v>614</v>
      </c>
      <c r="B314" s="10" t="s">
        <v>327</v>
      </c>
      <c r="C314" s="84"/>
    </row>
    <row r="315" spans="1:3" x14ac:dyDescent="0.25">
      <c r="A315" s="73">
        <v>615</v>
      </c>
      <c r="B315" s="10" t="s">
        <v>328</v>
      </c>
      <c r="C315" s="84"/>
    </row>
    <row r="316" spans="1:3" x14ac:dyDescent="0.25">
      <c r="A316" s="73">
        <v>616</v>
      </c>
      <c r="B316" s="10" t="s">
        <v>329</v>
      </c>
      <c r="C316" s="84"/>
    </row>
    <row r="317" spans="1:3" x14ac:dyDescent="0.25">
      <c r="A317" s="73">
        <v>617</v>
      </c>
      <c r="B317" s="10" t="s">
        <v>330</v>
      </c>
      <c r="C317" s="84"/>
    </row>
    <row r="318" spans="1:3" x14ac:dyDescent="0.25">
      <c r="A318" s="73">
        <v>619</v>
      </c>
      <c r="B318" s="10" t="s">
        <v>331</v>
      </c>
      <c r="C318" s="84"/>
    </row>
    <row r="319" spans="1:3" x14ac:dyDescent="0.25">
      <c r="A319" s="76">
        <v>6200</v>
      </c>
      <c r="B319" s="72" t="s">
        <v>332</v>
      </c>
      <c r="C319" s="87">
        <f>SUM(C320:C327)</f>
        <v>0</v>
      </c>
    </row>
    <row r="320" spans="1:3" x14ac:dyDescent="0.25">
      <c r="A320" s="73">
        <v>621</v>
      </c>
      <c r="B320" s="10" t="s">
        <v>324</v>
      </c>
      <c r="C320" s="84"/>
    </row>
    <row r="321" spans="1:3" x14ac:dyDescent="0.25">
      <c r="A321" s="73">
        <v>622</v>
      </c>
      <c r="B321" s="10" t="s">
        <v>325</v>
      </c>
      <c r="C321" s="84"/>
    </row>
    <row r="322" spans="1:3" ht="26.25" x14ac:dyDescent="0.25">
      <c r="A322" s="73">
        <v>623</v>
      </c>
      <c r="B322" s="10" t="s">
        <v>326</v>
      </c>
      <c r="C322" s="84"/>
    </row>
    <row r="323" spans="1:3" x14ac:dyDescent="0.25">
      <c r="A323" s="73">
        <v>624</v>
      </c>
      <c r="B323" s="10" t="s">
        <v>327</v>
      </c>
      <c r="C323" s="84"/>
    </row>
    <row r="324" spans="1:3" x14ac:dyDescent="0.25">
      <c r="A324" s="73">
        <v>625</v>
      </c>
      <c r="B324" s="10" t="s">
        <v>328</v>
      </c>
      <c r="C324" s="84"/>
    </row>
    <row r="325" spans="1:3" x14ac:dyDescent="0.25">
      <c r="A325" s="73">
        <v>626</v>
      </c>
      <c r="B325" s="10" t="s">
        <v>329</v>
      </c>
      <c r="C325" s="84"/>
    </row>
    <row r="326" spans="1:3" x14ac:dyDescent="0.25">
      <c r="A326" s="73">
        <v>627</v>
      </c>
      <c r="B326" s="10" t="s">
        <v>330</v>
      </c>
      <c r="C326" s="84"/>
    </row>
    <row r="327" spans="1:3" x14ac:dyDescent="0.25">
      <c r="A327" s="73">
        <v>629</v>
      </c>
      <c r="B327" s="10" t="s">
        <v>331</v>
      </c>
      <c r="C327" s="84"/>
    </row>
    <row r="328" spans="1:3" x14ac:dyDescent="0.25">
      <c r="A328" s="76">
        <v>6300</v>
      </c>
      <c r="B328" s="72" t="s">
        <v>333</v>
      </c>
      <c r="C328" s="87">
        <f>SUM(C329:C330)</f>
        <v>0</v>
      </c>
    </row>
    <row r="329" spans="1:3" ht="26.25" x14ac:dyDescent="0.25">
      <c r="A329" s="73">
        <v>631</v>
      </c>
      <c r="B329" s="10" t="s">
        <v>334</v>
      </c>
      <c r="C329" s="84"/>
    </row>
    <row r="330" spans="1:3" x14ac:dyDescent="0.25">
      <c r="A330" s="73">
        <v>632</v>
      </c>
      <c r="B330" s="10" t="s">
        <v>335</v>
      </c>
      <c r="C330" s="84"/>
    </row>
    <row r="331" spans="1:3" x14ac:dyDescent="0.25">
      <c r="A331" s="82">
        <v>7000</v>
      </c>
      <c r="B331" s="71" t="s">
        <v>336</v>
      </c>
      <c r="C331" s="88">
        <f>+C332+C335+C345+C352+C362+C372+C375</f>
        <v>0</v>
      </c>
    </row>
    <row r="332" spans="1:3" x14ac:dyDescent="0.25">
      <c r="A332" s="76">
        <v>7100</v>
      </c>
      <c r="B332" s="72" t="s">
        <v>337</v>
      </c>
      <c r="C332" s="87">
        <f>SUM(C333:C334)</f>
        <v>0</v>
      </c>
    </row>
    <row r="333" spans="1:3" ht="26.25" x14ac:dyDescent="0.25">
      <c r="A333" s="73">
        <v>711</v>
      </c>
      <c r="B333" s="10" t="s">
        <v>338</v>
      </c>
      <c r="C333" s="84"/>
    </row>
    <row r="334" spans="1:3" ht="26.25" x14ac:dyDescent="0.25">
      <c r="A334" s="73">
        <v>712</v>
      </c>
      <c r="B334" s="10" t="s">
        <v>339</v>
      </c>
      <c r="C334" s="84"/>
    </row>
    <row r="335" spans="1:3" x14ac:dyDescent="0.25">
      <c r="A335" s="76">
        <v>7200</v>
      </c>
      <c r="B335" s="72" t="s">
        <v>340</v>
      </c>
      <c r="C335" s="87">
        <f>SUM(C336:C344)</f>
        <v>0</v>
      </c>
    </row>
    <row r="336" spans="1:3" ht="26.25" x14ac:dyDescent="0.25">
      <c r="A336" s="73">
        <v>721</v>
      </c>
      <c r="B336" s="10" t="s">
        <v>341</v>
      </c>
      <c r="C336" s="84"/>
    </row>
    <row r="337" spans="1:3" ht="26.25" x14ac:dyDescent="0.25">
      <c r="A337" s="73">
        <v>722</v>
      </c>
      <c r="B337" s="10" t="s">
        <v>342</v>
      </c>
      <c r="C337" s="84"/>
    </row>
    <row r="338" spans="1:3" ht="26.25" x14ac:dyDescent="0.25">
      <c r="A338" s="73">
        <v>723</v>
      </c>
      <c r="B338" s="10" t="s">
        <v>343</v>
      </c>
      <c r="C338" s="84"/>
    </row>
    <row r="339" spans="1:3" x14ac:dyDescent="0.25">
      <c r="A339" s="73">
        <v>724</v>
      </c>
      <c r="B339" s="10" t="s">
        <v>344</v>
      </c>
      <c r="C339" s="84"/>
    </row>
    <row r="340" spans="1:3" ht="26.25" x14ac:dyDescent="0.25">
      <c r="A340" s="73">
        <v>725</v>
      </c>
      <c r="B340" s="10" t="s">
        <v>345</v>
      </c>
      <c r="C340" s="84"/>
    </row>
    <row r="341" spans="1:3" x14ac:dyDescent="0.25">
      <c r="A341" s="73">
        <v>726</v>
      </c>
      <c r="B341" s="10" t="s">
        <v>346</v>
      </c>
      <c r="C341" s="84"/>
    </row>
    <row r="342" spans="1:3" x14ac:dyDescent="0.25">
      <c r="A342" s="73">
        <v>727</v>
      </c>
      <c r="B342" s="10" t="s">
        <v>347</v>
      </c>
      <c r="C342" s="84"/>
    </row>
    <row r="343" spans="1:3" x14ac:dyDescent="0.25">
      <c r="A343" s="73">
        <v>728</v>
      </c>
      <c r="B343" s="10" t="s">
        <v>348</v>
      </c>
      <c r="C343" s="84"/>
    </row>
    <row r="344" spans="1:3" x14ac:dyDescent="0.25">
      <c r="A344" s="73">
        <v>729</v>
      </c>
      <c r="B344" s="10" t="s">
        <v>349</v>
      </c>
      <c r="C344" s="84"/>
    </row>
    <row r="345" spans="1:3" x14ac:dyDescent="0.25">
      <c r="A345" s="76">
        <v>7300</v>
      </c>
      <c r="B345" s="72" t="s">
        <v>350</v>
      </c>
      <c r="C345" s="87">
        <f>SUM(C346:C351)</f>
        <v>0</v>
      </c>
    </row>
    <row r="346" spans="1:3" x14ac:dyDescent="0.25">
      <c r="A346" s="73">
        <v>731</v>
      </c>
      <c r="B346" s="10" t="s">
        <v>351</v>
      </c>
      <c r="C346" s="84"/>
    </row>
    <row r="347" spans="1:3" x14ac:dyDescent="0.25">
      <c r="A347" s="73">
        <v>732</v>
      </c>
      <c r="B347" s="10" t="s">
        <v>352</v>
      </c>
      <c r="C347" s="84"/>
    </row>
    <row r="348" spans="1:3" x14ac:dyDescent="0.25">
      <c r="A348" s="73">
        <v>733</v>
      </c>
      <c r="B348" s="10" t="s">
        <v>353</v>
      </c>
      <c r="C348" s="84"/>
    </row>
    <row r="349" spans="1:3" x14ac:dyDescent="0.25">
      <c r="A349" s="73">
        <v>734</v>
      </c>
      <c r="B349" s="10" t="s">
        <v>354</v>
      </c>
      <c r="C349" s="84"/>
    </row>
    <row r="350" spans="1:3" x14ac:dyDescent="0.25">
      <c r="A350" s="73">
        <v>735</v>
      </c>
      <c r="B350" s="10" t="s">
        <v>355</v>
      </c>
      <c r="C350" s="84"/>
    </row>
    <row r="351" spans="1:3" x14ac:dyDescent="0.25">
      <c r="A351" s="73">
        <v>739</v>
      </c>
      <c r="B351" s="10" t="s">
        <v>356</v>
      </c>
      <c r="C351" s="84"/>
    </row>
    <row r="352" spans="1:3" x14ac:dyDescent="0.25">
      <c r="A352" s="76">
        <v>7400</v>
      </c>
      <c r="B352" s="72" t="s">
        <v>357</v>
      </c>
      <c r="C352" s="87">
        <f>SUM(C353:C361)</f>
        <v>0</v>
      </c>
    </row>
    <row r="353" spans="1:3" ht="26.25" x14ac:dyDescent="0.25">
      <c r="A353" s="73">
        <v>741</v>
      </c>
      <c r="B353" s="10" t="s">
        <v>358</v>
      </c>
      <c r="C353" s="84"/>
    </row>
    <row r="354" spans="1:3" ht="26.25" x14ac:dyDescent="0.25">
      <c r="A354" s="73">
        <v>742</v>
      </c>
      <c r="B354" s="10" t="s">
        <v>359</v>
      </c>
      <c r="C354" s="84"/>
    </row>
    <row r="355" spans="1:3" ht="26.25" x14ac:dyDescent="0.25">
      <c r="A355" s="73">
        <v>743</v>
      </c>
      <c r="B355" s="10" t="s">
        <v>360</v>
      </c>
      <c r="C355" s="84"/>
    </row>
    <row r="356" spans="1:3" x14ac:dyDescent="0.25">
      <c r="A356" s="73">
        <v>744</v>
      </c>
      <c r="B356" s="10" t="s">
        <v>361</v>
      </c>
      <c r="C356" s="84"/>
    </row>
    <row r="357" spans="1:3" x14ac:dyDescent="0.25">
      <c r="A357" s="73">
        <v>745</v>
      </c>
      <c r="B357" s="10" t="s">
        <v>362</v>
      </c>
      <c r="C357" s="84"/>
    </row>
    <row r="358" spans="1:3" x14ac:dyDescent="0.25">
      <c r="A358" s="73">
        <v>746</v>
      </c>
      <c r="B358" s="10" t="s">
        <v>363</v>
      </c>
      <c r="C358" s="84"/>
    </row>
    <row r="359" spans="1:3" x14ac:dyDescent="0.25">
      <c r="A359" s="73">
        <v>747</v>
      </c>
      <c r="B359" s="10" t="s">
        <v>364</v>
      </c>
      <c r="C359" s="84"/>
    </row>
    <row r="360" spans="1:3" x14ac:dyDescent="0.25">
      <c r="A360" s="73">
        <v>748</v>
      </c>
      <c r="B360" s="10" t="s">
        <v>365</v>
      </c>
      <c r="C360" s="84"/>
    </row>
    <row r="361" spans="1:3" x14ac:dyDescent="0.25">
      <c r="A361" s="73">
        <v>749</v>
      </c>
      <c r="B361" s="10" t="s">
        <v>366</v>
      </c>
      <c r="C361" s="84"/>
    </row>
    <row r="362" spans="1:3" x14ac:dyDescent="0.25">
      <c r="A362" s="76">
        <v>7500</v>
      </c>
      <c r="B362" s="72" t="s">
        <v>367</v>
      </c>
      <c r="C362" s="87">
        <f>SUM(C363:C371)</f>
        <v>0</v>
      </c>
    </row>
    <row r="363" spans="1:3" x14ac:dyDescent="0.25">
      <c r="A363" s="73">
        <v>751</v>
      </c>
      <c r="B363" s="10" t="s">
        <v>368</v>
      </c>
      <c r="C363" s="84"/>
    </row>
    <row r="364" spans="1:3" x14ac:dyDescent="0.25">
      <c r="A364" s="73">
        <v>752</v>
      </c>
      <c r="B364" s="10" t="s">
        <v>369</v>
      </c>
      <c r="C364" s="84"/>
    </row>
    <row r="365" spans="1:3" x14ac:dyDescent="0.25">
      <c r="A365" s="73">
        <v>753</v>
      </c>
      <c r="B365" s="10" t="s">
        <v>370</v>
      </c>
      <c r="C365" s="84"/>
    </row>
    <row r="366" spans="1:3" x14ac:dyDescent="0.25">
      <c r="A366" s="73">
        <v>754</v>
      </c>
      <c r="B366" s="10" t="s">
        <v>371</v>
      </c>
      <c r="C366" s="84"/>
    </row>
    <row r="367" spans="1:3" x14ac:dyDescent="0.25">
      <c r="A367" s="73">
        <v>755</v>
      </c>
      <c r="B367" s="10" t="s">
        <v>372</v>
      </c>
      <c r="C367" s="84"/>
    </row>
    <row r="368" spans="1:3" x14ac:dyDescent="0.25">
      <c r="A368" s="73">
        <v>756</v>
      </c>
      <c r="B368" s="10" t="s">
        <v>373</v>
      </c>
      <c r="C368" s="84"/>
    </row>
    <row r="369" spans="1:3" x14ac:dyDescent="0.25">
      <c r="A369" s="73">
        <v>757</v>
      </c>
      <c r="B369" s="10" t="s">
        <v>374</v>
      </c>
      <c r="C369" s="84"/>
    </row>
    <row r="370" spans="1:3" x14ac:dyDescent="0.25">
      <c r="A370" s="73">
        <v>758</v>
      </c>
      <c r="B370" s="10" t="s">
        <v>375</v>
      </c>
      <c r="C370" s="84"/>
    </row>
    <row r="371" spans="1:3" x14ac:dyDescent="0.25">
      <c r="A371" s="73">
        <v>759</v>
      </c>
      <c r="B371" s="10" t="s">
        <v>376</v>
      </c>
      <c r="C371" s="84"/>
    </row>
    <row r="372" spans="1:3" x14ac:dyDescent="0.25">
      <c r="A372" s="76">
        <v>7600</v>
      </c>
      <c r="B372" s="72" t="s">
        <v>377</v>
      </c>
      <c r="C372" s="87">
        <f>SUM(C373:C374)</f>
        <v>0</v>
      </c>
    </row>
    <row r="373" spans="1:3" x14ac:dyDescent="0.25">
      <c r="A373" s="73">
        <v>761</v>
      </c>
      <c r="B373" s="10" t="s">
        <v>378</v>
      </c>
      <c r="C373" s="84"/>
    </row>
    <row r="374" spans="1:3" x14ac:dyDescent="0.25">
      <c r="A374" s="73">
        <v>762</v>
      </c>
      <c r="B374" s="10" t="s">
        <v>379</v>
      </c>
      <c r="C374" s="84"/>
    </row>
    <row r="375" spans="1:3" x14ac:dyDescent="0.25">
      <c r="A375" s="76">
        <v>7900</v>
      </c>
      <c r="B375" s="72" t="s">
        <v>380</v>
      </c>
      <c r="C375" s="87">
        <f>SUM(C376:C378)</f>
        <v>0</v>
      </c>
    </row>
    <row r="376" spans="1:3" x14ac:dyDescent="0.25">
      <c r="A376" s="73">
        <v>791</v>
      </c>
      <c r="B376" s="10" t="s">
        <v>381</v>
      </c>
      <c r="C376" s="84"/>
    </row>
    <row r="377" spans="1:3" x14ac:dyDescent="0.25">
      <c r="A377" s="73">
        <v>792</v>
      </c>
      <c r="B377" s="10" t="s">
        <v>382</v>
      </c>
      <c r="C377" s="84"/>
    </row>
    <row r="378" spans="1:3" x14ac:dyDescent="0.25">
      <c r="A378" s="73">
        <v>799</v>
      </c>
      <c r="B378" s="10" t="s">
        <v>383</v>
      </c>
      <c r="C378" s="84"/>
    </row>
    <row r="379" spans="1:3" x14ac:dyDescent="0.25">
      <c r="A379" s="82">
        <v>8000</v>
      </c>
      <c r="B379" s="71" t="s">
        <v>384</v>
      </c>
      <c r="C379" s="88">
        <f>+C380+C385+C389</f>
        <v>0</v>
      </c>
    </row>
    <row r="380" spans="1:3" x14ac:dyDescent="0.25">
      <c r="A380" s="76">
        <v>8100</v>
      </c>
      <c r="B380" s="72" t="s">
        <v>385</v>
      </c>
      <c r="C380" s="89">
        <f>SUM(C381:C384)</f>
        <v>0</v>
      </c>
    </row>
    <row r="381" spans="1:3" x14ac:dyDescent="0.25">
      <c r="A381" s="73">
        <v>811</v>
      </c>
      <c r="B381" s="10" t="s">
        <v>386</v>
      </c>
      <c r="C381" s="90" t="s">
        <v>0</v>
      </c>
    </row>
    <row r="382" spans="1:3" x14ac:dyDescent="0.25">
      <c r="A382" s="73">
        <v>812</v>
      </c>
      <c r="B382" s="10" t="s">
        <v>387</v>
      </c>
      <c r="C382" s="90" t="s">
        <v>0</v>
      </c>
    </row>
    <row r="383" spans="1:3" x14ac:dyDescent="0.25">
      <c r="A383" s="73">
        <v>813</v>
      </c>
      <c r="B383" s="10" t="s">
        <v>388</v>
      </c>
      <c r="C383" s="90" t="s">
        <v>0</v>
      </c>
    </row>
    <row r="384" spans="1:3" x14ac:dyDescent="0.25">
      <c r="A384" s="73">
        <v>815</v>
      </c>
      <c r="B384" s="10" t="s">
        <v>389</v>
      </c>
      <c r="C384" s="90" t="s">
        <v>0</v>
      </c>
    </row>
    <row r="385" spans="1:3" x14ac:dyDescent="0.25">
      <c r="A385" s="76">
        <v>8300</v>
      </c>
      <c r="B385" s="72" t="s">
        <v>390</v>
      </c>
      <c r="C385" s="87">
        <f>SUM(C386:C388)</f>
        <v>0</v>
      </c>
    </row>
    <row r="386" spans="1:3" x14ac:dyDescent="0.25">
      <c r="A386" s="73">
        <v>832</v>
      </c>
      <c r="B386" s="10" t="s">
        <v>391</v>
      </c>
      <c r="C386" s="90" t="s">
        <v>0</v>
      </c>
    </row>
    <row r="387" spans="1:3" x14ac:dyDescent="0.25">
      <c r="A387" s="73">
        <v>833</v>
      </c>
      <c r="B387" s="10" t="s">
        <v>392</v>
      </c>
      <c r="C387" s="90" t="s">
        <v>0</v>
      </c>
    </row>
    <row r="388" spans="1:3" x14ac:dyDescent="0.25">
      <c r="A388" s="73">
        <v>835</v>
      </c>
      <c r="B388" s="10" t="s">
        <v>393</v>
      </c>
      <c r="C388" s="84"/>
    </row>
    <row r="389" spans="1:3" x14ac:dyDescent="0.25">
      <c r="A389" s="76">
        <v>8500</v>
      </c>
      <c r="B389" s="72" t="s">
        <v>394</v>
      </c>
      <c r="C389" s="87">
        <f>SUM(C390:C392)</f>
        <v>0</v>
      </c>
    </row>
    <row r="390" spans="1:3" x14ac:dyDescent="0.25">
      <c r="A390" s="73">
        <v>851</v>
      </c>
      <c r="B390" s="10" t="s">
        <v>395</v>
      </c>
      <c r="C390" s="84"/>
    </row>
    <row r="391" spans="1:3" x14ac:dyDescent="0.25">
      <c r="A391" s="73">
        <v>852</v>
      </c>
      <c r="B391" s="10" t="s">
        <v>396</v>
      </c>
      <c r="C391" s="84"/>
    </row>
    <row r="392" spans="1:3" x14ac:dyDescent="0.25">
      <c r="A392" s="73">
        <v>853</v>
      </c>
      <c r="B392" s="10" t="s">
        <v>397</v>
      </c>
      <c r="C392" s="84"/>
    </row>
    <row r="393" spans="1:3" x14ac:dyDescent="0.25">
      <c r="A393" s="82">
        <v>9000</v>
      </c>
      <c r="B393" s="71" t="s">
        <v>398</v>
      </c>
      <c r="C393" s="88">
        <f>+C394+C398+C402+C404+C406+C408+C411</f>
        <v>0</v>
      </c>
    </row>
    <row r="394" spans="1:3" x14ac:dyDescent="0.25">
      <c r="A394" s="76">
        <v>9100</v>
      </c>
      <c r="B394" s="72" t="s">
        <v>399</v>
      </c>
      <c r="C394" s="87">
        <f>SUM(C395:C397)</f>
        <v>0</v>
      </c>
    </row>
    <row r="395" spans="1:3" x14ac:dyDescent="0.25">
      <c r="A395" s="73">
        <v>911</v>
      </c>
      <c r="B395" s="10" t="s">
        <v>400</v>
      </c>
      <c r="C395" s="84"/>
    </row>
    <row r="396" spans="1:3" x14ac:dyDescent="0.25">
      <c r="A396" s="73">
        <v>912</v>
      </c>
      <c r="B396" s="10" t="s">
        <v>401</v>
      </c>
      <c r="C396" s="84"/>
    </row>
    <row r="397" spans="1:3" x14ac:dyDescent="0.25">
      <c r="A397" s="73">
        <v>913</v>
      </c>
      <c r="B397" s="10" t="s">
        <v>402</v>
      </c>
      <c r="C397" s="84"/>
    </row>
    <row r="398" spans="1:3" x14ac:dyDescent="0.25">
      <c r="A398" s="76">
        <v>9200</v>
      </c>
      <c r="B398" s="72" t="s">
        <v>403</v>
      </c>
      <c r="C398" s="87">
        <f>SUM(C399:C401)</f>
        <v>0</v>
      </c>
    </row>
    <row r="399" spans="1:3" x14ac:dyDescent="0.25">
      <c r="A399" s="73">
        <v>921</v>
      </c>
      <c r="B399" s="10" t="s">
        <v>404</v>
      </c>
      <c r="C399" s="84"/>
    </row>
    <row r="400" spans="1:3" x14ac:dyDescent="0.25">
      <c r="A400" s="73">
        <v>922</v>
      </c>
      <c r="B400" s="10" t="s">
        <v>405</v>
      </c>
      <c r="C400" s="84"/>
    </row>
    <row r="401" spans="1:4" x14ac:dyDescent="0.25">
      <c r="A401" s="73">
        <v>923</v>
      </c>
      <c r="B401" s="10" t="s">
        <v>406</v>
      </c>
      <c r="C401" s="84"/>
    </row>
    <row r="402" spans="1:4" x14ac:dyDescent="0.25">
      <c r="A402" s="76">
        <v>9300</v>
      </c>
      <c r="B402" s="72" t="s">
        <v>407</v>
      </c>
      <c r="C402" s="87">
        <f>+C403</f>
        <v>0</v>
      </c>
    </row>
    <row r="403" spans="1:4" x14ac:dyDescent="0.25">
      <c r="A403" s="73">
        <v>931</v>
      </c>
      <c r="B403" s="10" t="s">
        <v>408</v>
      </c>
      <c r="C403" s="84"/>
    </row>
    <row r="404" spans="1:4" x14ac:dyDescent="0.25">
      <c r="A404" s="76">
        <v>9400</v>
      </c>
      <c r="B404" s="72" t="s">
        <v>409</v>
      </c>
      <c r="C404" s="87">
        <f>+C405</f>
        <v>0</v>
      </c>
    </row>
    <row r="405" spans="1:4" x14ac:dyDescent="0.25">
      <c r="A405" s="73">
        <v>941</v>
      </c>
      <c r="B405" s="10" t="s">
        <v>410</v>
      </c>
      <c r="C405" s="84"/>
    </row>
    <row r="406" spans="1:4" x14ac:dyDescent="0.25">
      <c r="A406" s="76">
        <v>9500</v>
      </c>
      <c r="B406" s="72" t="s">
        <v>411</v>
      </c>
      <c r="C406" s="87">
        <f>+C407</f>
        <v>0</v>
      </c>
    </row>
    <row r="407" spans="1:4" x14ac:dyDescent="0.25">
      <c r="A407" s="73">
        <v>951</v>
      </c>
      <c r="B407" s="10" t="s">
        <v>412</v>
      </c>
      <c r="C407" s="84"/>
    </row>
    <row r="408" spans="1:4" x14ac:dyDescent="0.25">
      <c r="A408" s="76">
        <v>9600</v>
      </c>
      <c r="B408" s="72" t="s">
        <v>413</v>
      </c>
      <c r="C408" s="87">
        <f>SUM(C409:C410)</f>
        <v>0</v>
      </c>
    </row>
    <row r="409" spans="1:4" x14ac:dyDescent="0.25">
      <c r="A409" s="73">
        <v>961</v>
      </c>
      <c r="B409" s="10" t="s">
        <v>414</v>
      </c>
      <c r="C409" s="84"/>
    </row>
    <row r="410" spans="1:4" x14ac:dyDescent="0.25">
      <c r="A410" s="73">
        <v>962</v>
      </c>
      <c r="B410" s="10" t="s">
        <v>415</v>
      </c>
      <c r="C410" s="84"/>
    </row>
    <row r="411" spans="1:4" x14ac:dyDescent="0.25">
      <c r="A411" s="76">
        <v>9900</v>
      </c>
      <c r="B411" s="72" t="s">
        <v>416</v>
      </c>
      <c r="C411" s="87">
        <f>+C412</f>
        <v>0</v>
      </c>
    </row>
    <row r="412" spans="1:4" x14ac:dyDescent="0.25">
      <c r="A412" s="83">
        <v>991</v>
      </c>
      <c r="B412" s="13" t="s">
        <v>417</v>
      </c>
      <c r="C412" s="91"/>
    </row>
    <row r="413" spans="1:4" x14ac:dyDescent="0.25">
      <c r="A413" s="140" t="s">
        <v>9</v>
      </c>
      <c r="B413" s="141"/>
      <c r="C413" s="245">
        <f>+C393+C379+C331+C309+C250+C190+C105+C40+C3</f>
        <v>479341074.995</v>
      </c>
    </row>
    <row r="414" spans="1:4" x14ac:dyDescent="0.25">
      <c r="D414" s="107"/>
    </row>
  </sheetData>
  <mergeCells count="3">
    <mergeCell ref="A1:C1"/>
    <mergeCell ref="A2:B2"/>
    <mergeCell ref="A413:B413"/>
  </mergeCells>
  <printOptions horizontalCentered="1"/>
  <pageMargins left="0.70866141732283472" right="0.70866141732283472" top="0.55118110236220474" bottom="0.55118110236220474" header="0.31496062992125984" footer="0.31496062992125984"/>
  <pageSetup scale="7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  <pageSetUpPr fitToPage="1"/>
  </sheetPr>
  <dimension ref="A1:C13"/>
  <sheetViews>
    <sheetView workbookViewId="0">
      <selection activeCell="E1" sqref="E1"/>
    </sheetView>
  </sheetViews>
  <sheetFormatPr baseColWidth="10" defaultRowHeight="15" x14ac:dyDescent="0.25"/>
  <cols>
    <col min="1" max="1" width="5" bestFit="1" customWidth="1"/>
    <col min="2" max="2" width="64" customWidth="1"/>
    <col min="3" max="3" width="33.140625" style="63" customWidth="1"/>
  </cols>
  <sheetData>
    <row r="1" spans="1:3" ht="38.25" customHeight="1" x14ac:dyDescent="0.25">
      <c r="A1" s="133" t="s">
        <v>1271</v>
      </c>
      <c r="B1" s="133"/>
      <c r="C1" s="133"/>
    </row>
    <row r="2" spans="1:3" x14ac:dyDescent="0.25">
      <c r="A2" s="144" t="s">
        <v>418</v>
      </c>
      <c r="B2" s="145"/>
      <c r="C2" s="92" t="s">
        <v>2</v>
      </c>
    </row>
    <row r="3" spans="1:3" x14ac:dyDescent="0.25">
      <c r="A3" s="142" t="s">
        <v>928</v>
      </c>
      <c r="B3" s="143"/>
      <c r="C3" s="246">
        <f>SUM(C4:C12)</f>
        <v>479341075.02699995</v>
      </c>
    </row>
    <row r="4" spans="1:3" x14ac:dyDescent="0.25">
      <c r="A4" s="9">
        <v>1000</v>
      </c>
      <c r="B4" s="10" t="s">
        <v>16</v>
      </c>
      <c r="C4" s="247">
        <f>131774403.83-3165655</f>
        <v>128608748.83</v>
      </c>
    </row>
    <row r="5" spans="1:3" x14ac:dyDescent="0.25">
      <c r="A5" s="9">
        <v>2000</v>
      </c>
      <c r="B5" s="10" t="s">
        <v>53</v>
      </c>
      <c r="C5" s="247">
        <v>46208946.349999987</v>
      </c>
    </row>
    <row r="6" spans="1:3" x14ac:dyDescent="0.25">
      <c r="A6" s="9">
        <v>3000</v>
      </c>
      <c r="B6" s="10" t="s">
        <v>118</v>
      </c>
      <c r="C6" s="247">
        <v>181500349.25</v>
      </c>
    </row>
    <row r="7" spans="1:3" x14ac:dyDescent="0.25">
      <c r="A7" s="9">
        <v>4000</v>
      </c>
      <c r="B7" s="10" t="s">
        <v>203</v>
      </c>
      <c r="C7" s="247">
        <v>0</v>
      </c>
    </row>
    <row r="8" spans="1:3" x14ac:dyDescent="0.25">
      <c r="A8" s="9">
        <v>5000</v>
      </c>
      <c r="B8" s="10" t="s">
        <v>263</v>
      </c>
      <c r="C8" s="247">
        <v>16325034.517000001</v>
      </c>
    </row>
    <row r="9" spans="1:3" x14ac:dyDescent="0.25">
      <c r="A9" s="9">
        <v>6000</v>
      </c>
      <c r="B9" s="10" t="s">
        <v>322</v>
      </c>
      <c r="C9" s="247">
        <v>106697996.08</v>
      </c>
    </row>
    <row r="10" spans="1:3" x14ac:dyDescent="0.25">
      <c r="A10" s="9">
        <v>7000</v>
      </c>
      <c r="B10" s="10" t="s">
        <v>336</v>
      </c>
      <c r="C10" s="247">
        <v>0</v>
      </c>
    </row>
    <row r="11" spans="1:3" x14ac:dyDescent="0.25">
      <c r="A11" s="9">
        <v>8000</v>
      </c>
      <c r="B11" s="10" t="s">
        <v>384</v>
      </c>
      <c r="C11" s="247">
        <v>0</v>
      </c>
    </row>
    <row r="12" spans="1:3" x14ac:dyDescent="0.25">
      <c r="A12" s="9">
        <v>9000</v>
      </c>
      <c r="B12" s="10" t="s">
        <v>398</v>
      </c>
      <c r="C12" s="247">
        <v>0</v>
      </c>
    </row>
    <row r="13" spans="1:3" ht="15" customHeight="1" x14ac:dyDescent="0.25">
      <c r="A13" s="142" t="s">
        <v>1274</v>
      </c>
      <c r="B13" s="143"/>
      <c r="C13" s="246">
        <f>SUM(C4:C12)</f>
        <v>479341075.02699995</v>
      </c>
    </row>
  </sheetData>
  <mergeCells count="4">
    <mergeCell ref="A13:B13"/>
    <mergeCell ref="A2:B2"/>
    <mergeCell ref="A3:B3"/>
    <mergeCell ref="A1:C1"/>
  </mergeCells>
  <printOptions horizontalCentered="1"/>
  <pageMargins left="0.70866141732283472" right="0.70866141732283472" top="0.74803149606299213" bottom="0.74803149606299213" header="0.31496062992125984" footer="0.31496062992125984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</sheetPr>
  <dimension ref="A1:K68"/>
  <sheetViews>
    <sheetView zoomScale="70" zoomScaleNormal="70" workbookViewId="0">
      <pane xSplit="1" ySplit="4" topLeftCell="B5" activePane="bottomRight" state="frozen"/>
      <selection pane="topRight" activeCell="B1" sqref="B1"/>
      <selection pane="bottomLeft" activeCell="A6" sqref="A6"/>
      <selection pane="bottomRight" activeCell="C3" sqref="C1:C1048576"/>
    </sheetView>
  </sheetViews>
  <sheetFormatPr baseColWidth="10" defaultRowHeight="15" x14ac:dyDescent="0.25"/>
  <cols>
    <col min="1" max="1" width="28.28515625" customWidth="1"/>
    <col min="2" max="2" width="58" customWidth="1"/>
    <col min="3" max="3" width="22.42578125" style="63" bestFit="1" customWidth="1"/>
  </cols>
  <sheetData>
    <row r="1" spans="1:11" ht="24" customHeight="1" x14ac:dyDescent="0.25">
      <c r="A1" s="133" t="s">
        <v>1271</v>
      </c>
      <c r="B1" s="133"/>
      <c r="C1" s="133"/>
    </row>
    <row r="2" spans="1:11" x14ac:dyDescent="0.25">
      <c r="A2" s="132" t="s">
        <v>935</v>
      </c>
      <c r="B2" s="132"/>
      <c r="C2" s="132"/>
    </row>
    <row r="3" spans="1:11" x14ac:dyDescent="0.25">
      <c r="A3" s="2" t="s">
        <v>0</v>
      </c>
      <c r="B3" s="1"/>
      <c r="C3" s="93"/>
    </row>
    <row r="4" spans="1:11" x14ac:dyDescent="0.25">
      <c r="A4" s="146" t="s">
        <v>419</v>
      </c>
      <c r="B4" s="147"/>
      <c r="C4" s="248" t="s">
        <v>2</v>
      </c>
    </row>
    <row r="5" spans="1:11" x14ac:dyDescent="0.25">
      <c r="A5" s="14" t="s">
        <v>420</v>
      </c>
      <c r="B5" s="15" t="s">
        <v>421</v>
      </c>
      <c r="C5" s="249"/>
    </row>
    <row r="6" spans="1:11" x14ac:dyDescent="0.25">
      <c r="A6" s="11" t="s">
        <v>422</v>
      </c>
      <c r="B6" s="12" t="s">
        <v>423</v>
      </c>
      <c r="C6" s="250"/>
    </row>
    <row r="7" spans="1:11" x14ac:dyDescent="0.25">
      <c r="A7" s="16" t="s">
        <v>424</v>
      </c>
      <c r="B7" s="17" t="s">
        <v>425</v>
      </c>
      <c r="C7" s="251"/>
    </row>
    <row r="8" spans="1:11" x14ac:dyDescent="0.25">
      <c r="A8" s="8" t="s">
        <v>426</v>
      </c>
      <c r="B8" s="18" t="s">
        <v>427</v>
      </c>
      <c r="C8" s="252"/>
    </row>
    <row r="9" spans="1:11" x14ac:dyDescent="0.25">
      <c r="A9" s="19" t="s">
        <v>428</v>
      </c>
      <c r="B9" s="10" t="s">
        <v>429</v>
      </c>
      <c r="C9" s="84"/>
    </row>
    <row r="10" spans="1:11" x14ac:dyDescent="0.25">
      <c r="A10" s="8" t="s">
        <v>430</v>
      </c>
      <c r="B10" s="20" t="s">
        <v>431</v>
      </c>
      <c r="C10" s="253" t="s">
        <v>0</v>
      </c>
    </row>
    <row r="11" spans="1:11" x14ac:dyDescent="0.25">
      <c r="A11" s="19" t="s">
        <v>432</v>
      </c>
      <c r="B11" s="21" t="s">
        <v>433</v>
      </c>
      <c r="C11" s="247" t="s">
        <v>0</v>
      </c>
    </row>
    <row r="12" spans="1:11" x14ac:dyDescent="0.25">
      <c r="A12" s="8" t="s">
        <v>434</v>
      </c>
      <c r="B12" s="20" t="s">
        <v>435</v>
      </c>
      <c r="C12" s="253" t="s">
        <v>0</v>
      </c>
    </row>
    <row r="13" spans="1:11" x14ac:dyDescent="0.25">
      <c r="A13" s="19" t="s">
        <v>436</v>
      </c>
      <c r="B13" s="21" t="s">
        <v>437</v>
      </c>
      <c r="C13" s="247" t="s">
        <v>0</v>
      </c>
      <c r="K13" s="63"/>
    </row>
    <row r="14" spans="1:11" x14ac:dyDescent="0.25">
      <c r="A14" s="8" t="s">
        <v>438</v>
      </c>
      <c r="B14" s="20" t="s">
        <v>439</v>
      </c>
      <c r="C14" s="253" t="s">
        <v>0</v>
      </c>
      <c r="K14" s="63"/>
    </row>
    <row r="15" spans="1:11" x14ac:dyDescent="0.25">
      <c r="A15" s="19" t="s">
        <v>440</v>
      </c>
      <c r="B15" s="21" t="s">
        <v>441</v>
      </c>
      <c r="C15" s="247" t="s">
        <v>0</v>
      </c>
      <c r="K15" s="63"/>
    </row>
    <row r="16" spans="1:11" x14ac:dyDescent="0.25">
      <c r="A16" s="8" t="s">
        <v>442</v>
      </c>
      <c r="B16" s="20" t="s">
        <v>443</v>
      </c>
      <c r="C16" s="253" t="s">
        <v>0</v>
      </c>
      <c r="H16" s="63"/>
      <c r="K16" s="63"/>
    </row>
    <row r="17" spans="1:10" x14ac:dyDescent="0.25">
      <c r="A17" s="19" t="s">
        <v>444</v>
      </c>
      <c r="B17" s="21" t="s">
        <v>445</v>
      </c>
      <c r="C17" s="247" t="s">
        <v>0</v>
      </c>
      <c r="H17" s="63"/>
    </row>
    <row r="18" spans="1:10" ht="24.75" x14ac:dyDescent="0.25">
      <c r="A18" s="8" t="s">
        <v>446</v>
      </c>
      <c r="B18" s="20" t="s">
        <v>447</v>
      </c>
      <c r="C18" s="253" t="s">
        <v>0</v>
      </c>
      <c r="H18" s="63"/>
    </row>
    <row r="19" spans="1:10" ht="24.75" x14ac:dyDescent="0.25">
      <c r="A19" s="8" t="s">
        <v>448</v>
      </c>
      <c r="B19" s="20" t="s">
        <v>449</v>
      </c>
      <c r="C19" s="253" t="s">
        <v>0</v>
      </c>
      <c r="H19" s="63"/>
    </row>
    <row r="20" spans="1:10" ht="24.75" x14ac:dyDescent="0.25">
      <c r="A20" s="8" t="s">
        <v>450</v>
      </c>
      <c r="B20" s="20" t="s">
        <v>451</v>
      </c>
      <c r="C20" s="253" t="s">
        <v>0</v>
      </c>
      <c r="J20" s="63"/>
    </row>
    <row r="21" spans="1:10" ht="24.75" x14ac:dyDescent="0.25">
      <c r="A21" s="8" t="s">
        <v>452</v>
      </c>
      <c r="B21" s="20" t="s">
        <v>453</v>
      </c>
      <c r="C21" s="253" t="s">
        <v>0</v>
      </c>
      <c r="J21" s="63"/>
    </row>
    <row r="22" spans="1:10" x14ac:dyDescent="0.25">
      <c r="A22" s="8" t="s">
        <v>454</v>
      </c>
      <c r="B22" s="20" t="s">
        <v>455</v>
      </c>
      <c r="C22" s="253" t="s">
        <v>0</v>
      </c>
      <c r="J22" s="63"/>
    </row>
    <row r="23" spans="1:10" x14ac:dyDescent="0.25">
      <c r="A23" s="19" t="s">
        <v>456</v>
      </c>
      <c r="B23" s="21" t="s">
        <v>457</v>
      </c>
      <c r="C23" s="247" t="s">
        <v>0</v>
      </c>
    </row>
    <row r="24" spans="1:10" ht="26.25" x14ac:dyDescent="0.25">
      <c r="A24" s="8" t="s">
        <v>458</v>
      </c>
      <c r="B24" s="18" t="s">
        <v>459</v>
      </c>
      <c r="C24" s="252"/>
    </row>
    <row r="25" spans="1:10" x14ac:dyDescent="0.25">
      <c r="A25" s="23"/>
      <c r="B25" s="22" t="s">
        <v>0</v>
      </c>
      <c r="C25" s="254"/>
    </row>
    <row r="26" spans="1:10" ht="24.75" x14ac:dyDescent="0.25">
      <c r="A26" s="23"/>
      <c r="B26" s="22" t="s">
        <v>1275</v>
      </c>
      <c r="C26" s="254">
        <f>482506730-3165655</f>
        <v>479341075</v>
      </c>
    </row>
    <row r="27" spans="1:10" ht="26.25" x14ac:dyDescent="0.25">
      <c r="A27" s="16" t="s">
        <v>461</v>
      </c>
      <c r="B27" s="17" t="s">
        <v>462</v>
      </c>
      <c r="C27" s="251"/>
    </row>
    <row r="28" spans="1:10" ht="26.25" x14ac:dyDescent="0.25">
      <c r="A28" s="8" t="s">
        <v>463</v>
      </c>
      <c r="B28" s="18" t="s">
        <v>464</v>
      </c>
      <c r="C28" s="252"/>
    </row>
    <row r="29" spans="1:10" ht="24.75" x14ac:dyDescent="0.25">
      <c r="A29" s="19" t="s">
        <v>0</v>
      </c>
      <c r="B29" s="21" t="s">
        <v>460</v>
      </c>
      <c r="C29" s="247" t="s">
        <v>0</v>
      </c>
    </row>
    <row r="30" spans="1:10" ht="26.25" x14ac:dyDescent="0.25">
      <c r="A30" s="8" t="s">
        <v>465</v>
      </c>
      <c r="B30" s="18" t="s">
        <v>466</v>
      </c>
      <c r="C30" s="252"/>
    </row>
    <row r="31" spans="1:10" ht="24.75" x14ac:dyDescent="0.25">
      <c r="A31" s="19" t="s">
        <v>0</v>
      </c>
      <c r="B31" s="21" t="s">
        <v>460</v>
      </c>
      <c r="C31" s="247" t="s">
        <v>0</v>
      </c>
    </row>
    <row r="32" spans="1:10" x14ac:dyDescent="0.25">
      <c r="A32" s="11" t="s">
        <v>467</v>
      </c>
      <c r="B32" s="12" t="s">
        <v>468</v>
      </c>
      <c r="C32" s="250"/>
    </row>
    <row r="33" spans="1:3" x14ac:dyDescent="0.25">
      <c r="A33" s="16" t="s">
        <v>469</v>
      </c>
      <c r="B33" s="24" t="s">
        <v>470</v>
      </c>
      <c r="C33" s="255" t="s">
        <v>471</v>
      </c>
    </row>
    <row r="34" spans="1:3" ht="39" x14ac:dyDescent="0.25">
      <c r="A34" s="16" t="s">
        <v>472</v>
      </c>
      <c r="B34" s="17" t="s">
        <v>473</v>
      </c>
      <c r="C34" s="251"/>
    </row>
    <row r="35" spans="1:3" x14ac:dyDescent="0.25">
      <c r="A35" s="8" t="s">
        <v>474</v>
      </c>
      <c r="B35" s="18" t="s">
        <v>475</v>
      </c>
      <c r="C35" s="252"/>
    </row>
    <row r="36" spans="1:3" ht="24.75" x14ac:dyDescent="0.25">
      <c r="A36" s="19" t="s">
        <v>0</v>
      </c>
      <c r="B36" s="21" t="s">
        <v>460</v>
      </c>
      <c r="C36" s="247" t="s">
        <v>0</v>
      </c>
    </row>
    <row r="37" spans="1:3" x14ac:dyDescent="0.25">
      <c r="A37" s="8" t="s">
        <v>476</v>
      </c>
      <c r="B37" s="18" t="s">
        <v>477</v>
      </c>
      <c r="C37" s="252"/>
    </row>
    <row r="38" spans="1:3" ht="24.75" x14ac:dyDescent="0.25">
      <c r="A38" s="19" t="s">
        <v>0</v>
      </c>
      <c r="B38" s="21" t="s">
        <v>460</v>
      </c>
      <c r="C38" s="247" t="s">
        <v>0</v>
      </c>
    </row>
    <row r="39" spans="1:3" x14ac:dyDescent="0.25">
      <c r="A39" s="8" t="s">
        <v>478</v>
      </c>
      <c r="B39" s="18" t="s">
        <v>479</v>
      </c>
      <c r="C39" s="252"/>
    </row>
    <row r="40" spans="1:3" ht="24.75" x14ac:dyDescent="0.25">
      <c r="A40" s="19" t="s">
        <v>0</v>
      </c>
      <c r="B40" s="21" t="s">
        <v>460</v>
      </c>
      <c r="C40" s="247" t="s">
        <v>0</v>
      </c>
    </row>
    <row r="41" spans="1:3" x14ac:dyDescent="0.25">
      <c r="A41" s="8" t="s">
        <v>480</v>
      </c>
      <c r="B41" s="18" t="s">
        <v>481</v>
      </c>
      <c r="C41" s="252"/>
    </row>
    <row r="42" spans="1:3" ht="24.75" x14ac:dyDescent="0.25">
      <c r="A42" s="19" t="s">
        <v>0</v>
      </c>
      <c r="B42" s="21" t="s">
        <v>460</v>
      </c>
      <c r="C42" s="247" t="s">
        <v>0</v>
      </c>
    </row>
    <row r="43" spans="1:3" ht="39" x14ac:dyDescent="0.25">
      <c r="A43" s="16" t="s">
        <v>482</v>
      </c>
      <c r="B43" s="17" t="s">
        <v>483</v>
      </c>
      <c r="C43" s="251"/>
    </row>
    <row r="44" spans="1:3" x14ac:dyDescent="0.25">
      <c r="A44" s="8" t="s">
        <v>484</v>
      </c>
      <c r="B44" s="18" t="s">
        <v>485</v>
      </c>
      <c r="C44" s="252"/>
    </row>
    <row r="45" spans="1:3" ht="24.75" x14ac:dyDescent="0.25">
      <c r="A45" s="19" t="s">
        <v>0</v>
      </c>
      <c r="B45" s="21" t="s">
        <v>460</v>
      </c>
      <c r="C45" s="247" t="s">
        <v>0</v>
      </c>
    </row>
    <row r="46" spans="1:3" ht="26.25" x14ac:dyDescent="0.25">
      <c r="A46" s="8" t="s">
        <v>486</v>
      </c>
      <c r="B46" s="18" t="s">
        <v>487</v>
      </c>
      <c r="C46" s="252"/>
    </row>
    <row r="47" spans="1:3" ht="24.75" x14ac:dyDescent="0.25">
      <c r="A47" s="19" t="s">
        <v>0</v>
      </c>
      <c r="B47" s="21" t="s">
        <v>460</v>
      </c>
      <c r="C47" s="247" t="s">
        <v>0</v>
      </c>
    </row>
    <row r="48" spans="1:3" x14ac:dyDescent="0.25">
      <c r="A48" s="8" t="s">
        <v>488</v>
      </c>
      <c r="B48" s="18" t="s">
        <v>489</v>
      </c>
      <c r="C48" s="252"/>
    </row>
    <row r="49" spans="1:3" ht="24.75" x14ac:dyDescent="0.25">
      <c r="A49" s="19" t="s">
        <v>0</v>
      </c>
      <c r="B49" s="21" t="s">
        <v>460</v>
      </c>
      <c r="C49" s="247" t="s">
        <v>0</v>
      </c>
    </row>
    <row r="50" spans="1:3" x14ac:dyDescent="0.25">
      <c r="A50" s="8" t="s">
        <v>490</v>
      </c>
      <c r="B50" s="18" t="s">
        <v>491</v>
      </c>
      <c r="C50" s="252"/>
    </row>
    <row r="51" spans="1:3" ht="24.75" x14ac:dyDescent="0.25">
      <c r="A51" s="19" t="s">
        <v>0</v>
      </c>
      <c r="B51" s="21" t="s">
        <v>460</v>
      </c>
      <c r="C51" s="247" t="s">
        <v>0</v>
      </c>
    </row>
    <row r="52" spans="1:3" x14ac:dyDescent="0.25">
      <c r="A52" s="8" t="s">
        <v>492</v>
      </c>
      <c r="B52" s="18" t="s">
        <v>493</v>
      </c>
      <c r="C52" s="252"/>
    </row>
    <row r="53" spans="1:3" ht="24.75" x14ac:dyDescent="0.25">
      <c r="A53" s="19" t="s">
        <v>0</v>
      </c>
      <c r="B53" s="21" t="s">
        <v>460</v>
      </c>
      <c r="C53" s="247" t="s">
        <v>0</v>
      </c>
    </row>
    <row r="54" spans="1:3" ht="26.25" x14ac:dyDescent="0.25">
      <c r="A54" s="16" t="s">
        <v>494</v>
      </c>
      <c r="B54" s="17" t="s">
        <v>495</v>
      </c>
      <c r="C54" s="251"/>
    </row>
    <row r="55" spans="1:3" x14ac:dyDescent="0.25">
      <c r="A55" s="8" t="s">
        <v>496</v>
      </c>
      <c r="B55" s="18" t="s">
        <v>485</v>
      </c>
      <c r="C55" s="252"/>
    </row>
    <row r="56" spans="1:3" ht="24.75" x14ac:dyDescent="0.25">
      <c r="A56" s="19" t="s">
        <v>0</v>
      </c>
      <c r="B56" s="21" t="s">
        <v>460</v>
      </c>
      <c r="C56" s="247" t="s">
        <v>0</v>
      </c>
    </row>
    <row r="57" spans="1:3" ht="26.25" x14ac:dyDescent="0.25">
      <c r="A57" s="8" t="s">
        <v>497</v>
      </c>
      <c r="B57" s="18" t="s">
        <v>487</v>
      </c>
      <c r="C57" s="252"/>
    </row>
    <row r="58" spans="1:3" ht="24.75" x14ac:dyDescent="0.25">
      <c r="A58" s="19" t="s">
        <v>0</v>
      </c>
      <c r="B58" s="21" t="s">
        <v>460</v>
      </c>
      <c r="C58" s="247" t="s">
        <v>0</v>
      </c>
    </row>
    <row r="59" spans="1:3" x14ac:dyDescent="0.25">
      <c r="A59" s="8" t="s">
        <v>498</v>
      </c>
      <c r="B59" s="18" t="s">
        <v>489</v>
      </c>
      <c r="C59" s="252"/>
    </row>
    <row r="60" spans="1:3" ht="24.75" x14ac:dyDescent="0.25">
      <c r="A60" s="19" t="s">
        <v>0</v>
      </c>
      <c r="B60" s="21" t="s">
        <v>460</v>
      </c>
      <c r="C60" s="247" t="s">
        <v>0</v>
      </c>
    </row>
    <row r="61" spans="1:3" x14ac:dyDescent="0.25">
      <c r="A61" s="8" t="s">
        <v>499</v>
      </c>
      <c r="B61" s="18" t="s">
        <v>491</v>
      </c>
      <c r="C61" s="252"/>
    </row>
    <row r="62" spans="1:3" ht="24.75" x14ac:dyDescent="0.25">
      <c r="A62" s="19" t="s">
        <v>0</v>
      </c>
      <c r="B62" s="21" t="s">
        <v>460</v>
      </c>
      <c r="C62" s="247" t="s">
        <v>0</v>
      </c>
    </row>
    <row r="63" spans="1:3" x14ac:dyDescent="0.25">
      <c r="A63" s="8" t="s">
        <v>500</v>
      </c>
      <c r="B63" s="18" t="s">
        <v>493</v>
      </c>
      <c r="C63" s="252"/>
    </row>
    <row r="64" spans="1:3" ht="24.75" x14ac:dyDescent="0.25">
      <c r="A64" s="19" t="s">
        <v>0</v>
      </c>
      <c r="B64" s="21" t="s">
        <v>460</v>
      </c>
      <c r="C64" s="247" t="s">
        <v>0</v>
      </c>
    </row>
    <row r="65" spans="1:3" x14ac:dyDescent="0.25">
      <c r="A65" s="148" t="s">
        <v>9</v>
      </c>
      <c r="B65" s="149"/>
      <c r="C65" s="256">
        <f>SUM(C26:C64)</f>
        <v>479341075</v>
      </c>
    </row>
    <row r="66" spans="1:3" x14ac:dyDescent="0.25">
      <c r="A66" s="150"/>
      <c r="B66" s="150"/>
      <c r="C66" s="150"/>
    </row>
    <row r="68" spans="1:3" x14ac:dyDescent="0.25">
      <c r="A68" s="2" t="s">
        <v>0</v>
      </c>
      <c r="B68" s="1"/>
      <c r="C68" s="93"/>
    </row>
  </sheetData>
  <mergeCells count="5">
    <mergeCell ref="A1:C1"/>
    <mergeCell ref="A4:B4"/>
    <mergeCell ref="A65:B65"/>
    <mergeCell ref="A66:C66"/>
    <mergeCell ref="A2:C2"/>
  </mergeCells>
  <printOptions horizontalCentered="1"/>
  <pageMargins left="0.70866141732283472" right="0.70866141732283472" top="0.55118110236220474" bottom="0.55118110236220474" header="0.31496062992125984" footer="0.31496062992125984"/>
  <pageSetup scale="75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</sheetPr>
  <dimension ref="A1:C143"/>
  <sheetViews>
    <sheetView zoomScale="115" zoomScaleNormal="115" workbookViewId="0">
      <pane xSplit="2" ySplit="5" topLeftCell="C6" activePane="bottomRight" state="frozen"/>
      <selection pane="topRight" activeCell="C1" sqref="C1"/>
      <selection pane="bottomLeft" activeCell="A7" sqref="A7"/>
      <selection pane="bottomRight" activeCell="C3" sqref="C1:C1048576"/>
    </sheetView>
  </sheetViews>
  <sheetFormatPr baseColWidth="10" defaultRowHeight="15" x14ac:dyDescent="0.25"/>
  <cols>
    <col min="1" max="1" width="24.85546875" customWidth="1"/>
    <col min="2" max="2" width="45.7109375" bestFit="1" customWidth="1"/>
    <col min="3" max="3" width="19.7109375" style="63" bestFit="1" customWidth="1"/>
  </cols>
  <sheetData>
    <row r="1" spans="1:3" ht="32.25" customHeight="1" x14ac:dyDescent="0.25">
      <c r="A1" s="133" t="s">
        <v>1271</v>
      </c>
      <c r="B1" s="133"/>
      <c r="C1" s="133"/>
    </row>
    <row r="2" spans="1:3" ht="30" customHeight="1" x14ac:dyDescent="0.25">
      <c r="A2" s="155" t="s">
        <v>936</v>
      </c>
      <c r="B2" s="155"/>
      <c r="C2" s="155"/>
    </row>
    <row r="3" spans="1:3" x14ac:dyDescent="0.25">
      <c r="A3" s="2" t="s">
        <v>0</v>
      </c>
      <c r="B3" s="1"/>
      <c r="C3" s="93"/>
    </row>
    <row r="4" spans="1:3" ht="25.5" x14ac:dyDescent="0.25">
      <c r="A4" s="151" t="s">
        <v>503</v>
      </c>
      <c r="B4" s="152"/>
      <c r="C4" s="96" t="s">
        <v>2</v>
      </c>
    </row>
    <row r="5" spans="1:3" x14ac:dyDescent="0.25">
      <c r="A5" s="74">
        <v>1</v>
      </c>
      <c r="B5" s="75" t="s">
        <v>504</v>
      </c>
      <c r="C5" s="97"/>
    </row>
    <row r="6" spans="1:3" x14ac:dyDescent="0.25">
      <c r="A6" s="76" t="s">
        <v>505</v>
      </c>
      <c r="B6" s="72" t="s">
        <v>506</v>
      </c>
      <c r="C6" s="98"/>
    </row>
    <row r="7" spans="1:3" x14ac:dyDescent="0.25">
      <c r="A7" s="73" t="s">
        <v>507</v>
      </c>
      <c r="B7" s="10" t="s">
        <v>508</v>
      </c>
      <c r="C7" s="84"/>
    </row>
    <row r="8" spans="1:3" x14ac:dyDescent="0.25">
      <c r="A8" s="73" t="s">
        <v>509</v>
      </c>
      <c r="B8" s="10" t="s">
        <v>510</v>
      </c>
      <c r="C8" s="84"/>
    </row>
    <row r="9" spans="1:3" x14ac:dyDescent="0.25">
      <c r="A9" s="76" t="s">
        <v>511</v>
      </c>
      <c r="B9" s="72" t="s">
        <v>512</v>
      </c>
      <c r="C9" s="98"/>
    </row>
    <row r="10" spans="1:3" x14ac:dyDescent="0.25">
      <c r="A10" s="73" t="s">
        <v>513</v>
      </c>
      <c r="B10" s="10" t="s">
        <v>514</v>
      </c>
      <c r="C10" s="84"/>
    </row>
    <row r="11" spans="1:3" x14ac:dyDescent="0.25">
      <c r="A11" s="73" t="s">
        <v>515</v>
      </c>
      <c r="B11" s="10" t="s">
        <v>516</v>
      </c>
      <c r="C11" s="84"/>
    </row>
    <row r="12" spans="1:3" x14ac:dyDescent="0.25">
      <c r="A12" s="73" t="s">
        <v>517</v>
      </c>
      <c r="B12" s="10" t="s">
        <v>518</v>
      </c>
      <c r="C12" s="84"/>
    </row>
    <row r="13" spans="1:3" x14ac:dyDescent="0.25">
      <c r="A13" s="73" t="s">
        <v>519</v>
      </c>
      <c r="B13" s="10" t="s">
        <v>520</v>
      </c>
      <c r="C13" s="84"/>
    </row>
    <row r="14" spans="1:3" x14ac:dyDescent="0.25">
      <c r="A14" s="76" t="s">
        <v>521</v>
      </c>
      <c r="B14" s="72" t="s">
        <v>522</v>
      </c>
      <c r="C14" s="98"/>
    </row>
    <row r="15" spans="1:3" x14ac:dyDescent="0.25">
      <c r="A15" s="73" t="s">
        <v>523</v>
      </c>
      <c r="B15" s="10" t="s">
        <v>524</v>
      </c>
      <c r="C15" s="84"/>
    </row>
    <row r="16" spans="1:3" x14ac:dyDescent="0.25">
      <c r="A16" s="73" t="s">
        <v>525</v>
      </c>
      <c r="B16" s="10" t="s">
        <v>526</v>
      </c>
      <c r="C16" s="84"/>
    </row>
    <row r="17" spans="1:3" x14ac:dyDescent="0.25">
      <c r="A17" s="73" t="s">
        <v>527</v>
      </c>
      <c r="B17" s="10" t="s">
        <v>528</v>
      </c>
      <c r="C17" s="84"/>
    </row>
    <row r="18" spans="1:3" x14ac:dyDescent="0.25">
      <c r="A18" s="73" t="s">
        <v>529</v>
      </c>
      <c r="B18" s="10" t="s">
        <v>530</v>
      </c>
      <c r="C18" s="84"/>
    </row>
    <row r="19" spans="1:3" x14ac:dyDescent="0.25">
      <c r="A19" s="73" t="s">
        <v>531</v>
      </c>
      <c r="B19" s="10" t="s">
        <v>532</v>
      </c>
      <c r="C19" s="84"/>
    </row>
    <row r="20" spans="1:3" x14ac:dyDescent="0.25">
      <c r="A20" s="73" t="s">
        <v>533</v>
      </c>
      <c r="B20" s="10" t="s">
        <v>534</v>
      </c>
      <c r="C20" s="84"/>
    </row>
    <row r="21" spans="1:3" x14ac:dyDescent="0.25">
      <c r="A21" s="73" t="s">
        <v>535</v>
      </c>
      <c r="B21" s="10" t="s">
        <v>536</v>
      </c>
      <c r="C21" s="84"/>
    </row>
    <row r="22" spans="1:3" x14ac:dyDescent="0.25">
      <c r="A22" s="73" t="s">
        <v>537</v>
      </c>
      <c r="B22" s="10" t="s">
        <v>538</v>
      </c>
      <c r="C22" s="84"/>
    </row>
    <row r="23" spans="1:3" x14ac:dyDescent="0.25">
      <c r="A23" s="73" t="s">
        <v>539</v>
      </c>
      <c r="B23" s="10" t="s">
        <v>540</v>
      </c>
      <c r="C23" s="84"/>
    </row>
    <row r="24" spans="1:3" x14ac:dyDescent="0.25">
      <c r="A24" s="76" t="s">
        <v>541</v>
      </c>
      <c r="B24" s="72" t="s">
        <v>542</v>
      </c>
      <c r="C24" s="98"/>
    </row>
    <row r="25" spans="1:3" x14ac:dyDescent="0.25">
      <c r="A25" s="73" t="s">
        <v>543</v>
      </c>
      <c r="B25" s="10" t="s">
        <v>544</v>
      </c>
      <c r="C25" s="84"/>
    </row>
    <row r="26" spans="1:3" x14ac:dyDescent="0.25">
      <c r="A26" s="76" t="s">
        <v>545</v>
      </c>
      <c r="B26" s="72" t="s">
        <v>546</v>
      </c>
      <c r="C26" s="98"/>
    </row>
    <row r="27" spans="1:3" x14ac:dyDescent="0.25">
      <c r="A27" s="73" t="s">
        <v>547</v>
      </c>
      <c r="B27" s="10" t="s">
        <v>548</v>
      </c>
      <c r="C27" s="84"/>
    </row>
    <row r="28" spans="1:3" x14ac:dyDescent="0.25">
      <c r="A28" s="73" t="s">
        <v>549</v>
      </c>
      <c r="B28" s="10" t="s">
        <v>550</v>
      </c>
      <c r="C28" s="84"/>
    </row>
    <row r="29" spans="1:3" ht="26.25" x14ac:dyDescent="0.25">
      <c r="A29" s="76" t="s">
        <v>551</v>
      </c>
      <c r="B29" s="72" t="s">
        <v>552</v>
      </c>
      <c r="C29" s="98"/>
    </row>
    <row r="30" spans="1:3" x14ac:dyDescent="0.25">
      <c r="A30" s="73" t="s">
        <v>553</v>
      </c>
      <c r="B30" s="10" t="s">
        <v>554</v>
      </c>
      <c r="C30" s="84"/>
    </row>
    <row r="31" spans="1:3" x14ac:dyDescent="0.25">
      <c r="A31" s="73" t="s">
        <v>555</v>
      </c>
      <c r="B31" s="10" t="s">
        <v>556</v>
      </c>
      <c r="C31" s="84"/>
    </row>
    <row r="32" spans="1:3" x14ac:dyDescent="0.25">
      <c r="A32" s="73" t="s">
        <v>557</v>
      </c>
      <c r="B32" s="10" t="s">
        <v>558</v>
      </c>
      <c r="C32" s="84"/>
    </row>
    <row r="33" spans="1:3" x14ac:dyDescent="0.25">
      <c r="A33" s="73" t="s">
        <v>559</v>
      </c>
      <c r="B33" s="10" t="s">
        <v>560</v>
      </c>
      <c r="C33" s="84"/>
    </row>
    <row r="34" spans="1:3" x14ac:dyDescent="0.25">
      <c r="A34" s="76" t="s">
        <v>561</v>
      </c>
      <c r="B34" s="72" t="s">
        <v>193</v>
      </c>
      <c r="C34" s="98"/>
    </row>
    <row r="35" spans="1:3" ht="26.25" x14ac:dyDescent="0.25">
      <c r="A35" s="73" t="s">
        <v>562</v>
      </c>
      <c r="B35" s="10" t="s">
        <v>563</v>
      </c>
      <c r="C35" s="84"/>
    </row>
    <row r="36" spans="1:3" x14ac:dyDescent="0.25">
      <c r="A36" s="73" t="s">
        <v>564</v>
      </c>
      <c r="B36" s="10" t="s">
        <v>565</v>
      </c>
      <c r="C36" s="84"/>
    </row>
    <row r="37" spans="1:3" x14ac:dyDescent="0.25">
      <c r="A37" s="73" t="s">
        <v>566</v>
      </c>
      <c r="B37" s="10" t="s">
        <v>567</v>
      </c>
      <c r="C37" s="84"/>
    </row>
    <row r="38" spans="1:3" x14ac:dyDescent="0.25">
      <c r="A38" s="73" t="s">
        <v>568</v>
      </c>
      <c r="B38" s="10" t="s">
        <v>569</v>
      </c>
      <c r="C38" s="84"/>
    </row>
    <row r="39" spans="1:3" x14ac:dyDescent="0.25">
      <c r="A39" s="73" t="s">
        <v>570</v>
      </c>
      <c r="B39" s="10" t="s">
        <v>540</v>
      </c>
      <c r="C39" s="84"/>
    </row>
    <row r="40" spans="1:3" x14ac:dyDescent="0.25">
      <c r="A40" s="74">
        <v>2</v>
      </c>
      <c r="B40" s="75" t="s">
        <v>571</v>
      </c>
      <c r="C40" s="97"/>
    </row>
    <row r="41" spans="1:3" x14ac:dyDescent="0.25">
      <c r="A41" s="76" t="s">
        <v>572</v>
      </c>
      <c r="B41" s="72" t="s">
        <v>573</v>
      </c>
      <c r="C41" s="98"/>
    </row>
    <row r="42" spans="1:3" x14ac:dyDescent="0.25">
      <c r="A42" s="73" t="s">
        <v>574</v>
      </c>
      <c r="B42" s="10" t="s">
        <v>575</v>
      </c>
      <c r="C42" s="84"/>
    </row>
    <row r="43" spans="1:3" x14ac:dyDescent="0.25">
      <c r="A43" s="73" t="s">
        <v>576</v>
      </c>
      <c r="B43" s="10" t="s">
        <v>577</v>
      </c>
      <c r="C43" s="84"/>
    </row>
    <row r="44" spans="1:3" ht="26.25" x14ac:dyDescent="0.25">
      <c r="A44" s="73" t="s">
        <v>578</v>
      </c>
      <c r="B44" s="10" t="s">
        <v>579</v>
      </c>
      <c r="C44" s="84"/>
    </row>
    <row r="45" spans="1:3" x14ac:dyDescent="0.25">
      <c r="A45" s="73" t="s">
        <v>580</v>
      </c>
      <c r="B45" s="10" t="s">
        <v>581</v>
      </c>
      <c r="C45" s="84"/>
    </row>
    <row r="46" spans="1:3" x14ac:dyDescent="0.25">
      <c r="A46" s="73" t="s">
        <v>582</v>
      </c>
      <c r="B46" s="10" t="s">
        <v>583</v>
      </c>
      <c r="C46" s="84"/>
    </row>
    <row r="47" spans="1:3" x14ac:dyDescent="0.25">
      <c r="A47" s="73" t="s">
        <v>584</v>
      </c>
      <c r="B47" s="10" t="s">
        <v>585</v>
      </c>
      <c r="C47" s="84"/>
    </row>
    <row r="48" spans="1:3" x14ac:dyDescent="0.25">
      <c r="A48" s="76" t="s">
        <v>586</v>
      </c>
      <c r="B48" s="72" t="s">
        <v>587</v>
      </c>
      <c r="C48" s="98"/>
    </row>
    <row r="49" spans="1:3" x14ac:dyDescent="0.25">
      <c r="A49" s="73" t="s">
        <v>588</v>
      </c>
      <c r="B49" s="10" t="s">
        <v>589</v>
      </c>
      <c r="C49" s="84"/>
    </row>
    <row r="50" spans="1:3" x14ac:dyDescent="0.25">
      <c r="A50" s="73" t="s">
        <v>590</v>
      </c>
      <c r="B50" s="10" t="s">
        <v>591</v>
      </c>
      <c r="C50" s="84"/>
    </row>
    <row r="51" spans="1:3" x14ac:dyDescent="0.25">
      <c r="A51" s="73" t="s">
        <v>592</v>
      </c>
      <c r="B51" s="10" t="s">
        <v>593</v>
      </c>
      <c r="C51" s="84">
        <f>482506730-3165655</f>
        <v>479341075</v>
      </c>
    </row>
    <row r="52" spans="1:3" x14ac:dyDescent="0.25">
      <c r="A52" s="73" t="s">
        <v>594</v>
      </c>
      <c r="B52" s="10" t="s">
        <v>595</v>
      </c>
      <c r="C52" s="84"/>
    </row>
    <row r="53" spans="1:3" x14ac:dyDescent="0.25">
      <c r="A53" s="73" t="s">
        <v>596</v>
      </c>
      <c r="B53" s="10" t="s">
        <v>597</v>
      </c>
      <c r="C53" s="84"/>
    </row>
    <row r="54" spans="1:3" x14ac:dyDescent="0.25">
      <c r="A54" s="73" t="s">
        <v>598</v>
      </c>
      <c r="B54" s="10" t="s">
        <v>599</v>
      </c>
      <c r="C54" s="84"/>
    </row>
    <row r="55" spans="1:3" x14ac:dyDescent="0.25">
      <c r="A55" s="73" t="s">
        <v>600</v>
      </c>
      <c r="B55" s="10" t="s">
        <v>601</v>
      </c>
      <c r="C55" s="84"/>
    </row>
    <row r="56" spans="1:3" x14ac:dyDescent="0.25">
      <c r="A56" s="76" t="s">
        <v>602</v>
      </c>
      <c r="B56" s="72" t="s">
        <v>603</v>
      </c>
      <c r="C56" s="98"/>
    </row>
    <row r="57" spans="1:3" x14ac:dyDescent="0.25">
      <c r="A57" s="73" t="s">
        <v>604</v>
      </c>
      <c r="B57" s="10" t="s">
        <v>605</v>
      </c>
      <c r="C57" s="84"/>
    </row>
    <row r="58" spans="1:3" x14ac:dyDescent="0.25">
      <c r="A58" s="73" t="s">
        <v>606</v>
      </c>
      <c r="B58" s="10" t="s">
        <v>607</v>
      </c>
      <c r="C58" s="84"/>
    </row>
    <row r="59" spans="1:3" x14ac:dyDescent="0.25">
      <c r="A59" s="73" t="s">
        <v>608</v>
      </c>
      <c r="B59" s="10" t="s">
        <v>609</v>
      </c>
      <c r="C59" s="84"/>
    </row>
    <row r="60" spans="1:3" x14ac:dyDescent="0.25">
      <c r="A60" s="73" t="s">
        <v>610</v>
      </c>
      <c r="B60" s="10" t="s">
        <v>611</v>
      </c>
      <c r="C60" s="84"/>
    </row>
    <row r="61" spans="1:3" x14ac:dyDescent="0.25">
      <c r="A61" s="73" t="s">
        <v>612</v>
      </c>
      <c r="B61" s="10" t="s">
        <v>613</v>
      </c>
      <c r="C61" s="84"/>
    </row>
    <row r="62" spans="1:3" ht="26.25" x14ac:dyDescent="0.25">
      <c r="A62" s="76" t="s">
        <v>614</v>
      </c>
      <c r="B62" s="72" t="s">
        <v>615</v>
      </c>
      <c r="C62" s="98"/>
    </row>
    <row r="63" spans="1:3" x14ac:dyDescent="0.25">
      <c r="A63" s="73" t="s">
        <v>616</v>
      </c>
      <c r="B63" s="10" t="s">
        <v>617</v>
      </c>
      <c r="C63" s="84"/>
    </row>
    <row r="64" spans="1:3" x14ac:dyDescent="0.25">
      <c r="A64" s="73" t="s">
        <v>618</v>
      </c>
      <c r="B64" s="10" t="s">
        <v>619</v>
      </c>
      <c r="C64" s="84"/>
    </row>
    <row r="65" spans="1:3" x14ac:dyDescent="0.25">
      <c r="A65" s="73" t="s">
        <v>620</v>
      </c>
      <c r="B65" s="10" t="s">
        <v>621</v>
      </c>
      <c r="C65" s="84"/>
    </row>
    <row r="66" spans="1:3" ht="26.25" x14ac:dyDescent="0.25">
      <c r="A66" s="73" t="s">
        <v>622</v>
      </c>
      <c r="B66" s="10" t="s">
        <v>623</v>
      </c>
      <c r="C66" s="84"/>
    </row>
    <row r="67" spans="1:3" x14ac:dyDescent="0.25">
      <c r="A67" s="76" t="s">
        <v>624</v>
      </c>
      <c r="B67" s="72" t="s">
        <v>625</v>
      </c>
      <c r="C67" s="98"/>
    </row>
    <row r="68" spans="1:3" x14ac:dyDescent="0.25">
      <c r="A68" s="73" t="s">
        <v>626</v>
      </c>
      <c r="B68" s="10" t="s">
        <v>627</v>
      </c>
      <c r="C68" s="84"/>
    </row>
    <row r="69" spans="1:3" x14ac:dyDescent="0.25">
      <c r="A69" s="73" t="s">
        <v>628</v>
      </c>
      <c r="B69" s="10" t="s">
        <v>629</v>
      </c>
      <c r="C69" s="84"/>
    </row>
    <row r="70" spans="1:3" x14ac:dyDescent="0.25">
      <c r="A70" s="73" t="s">
        <v>630</v>
      </c>
      <c r="B70" s="10" t="s">
        <v>631</v>
      </c>
      <c r="C70" s="84"/>
    </row>
    <row r="71" spans="1:3" x14ac:dyDescent="0.25">
      <c r="A71" s="73" t="s">
        <v>632</v>
      </c>
      <c r="B71" s="10" t="s">
        <v>633</v>
      </c>
      <c r="C71" s="84"/>
    </row>
    <row r="72" spans="1:3" x14ac:dyDescent="0.25">
      <c r="A72" s="73" t="s">
        <v>634</v>
      </c>
      <c r="B72" s="10" t="s">
        <v>635</v>
      </c>
      <c r="C72" s="84"/>
    </row>
    <row r="73" spans="1:3" x14ac:dyDescent="0.25">
      <c r="A73" s="73" t="s">
        <v>636</v>
      </c>
      <c r="B73" s="10" t="s">
        <v>637</v>
      </c>
      <c r="C73" s="84"/>
    </row>
    <row r="74" spans="1:3" x14ac:dyDescent="0.25">
      <c r="A74" s="76" t="s">
        <v>638</v>
      </c>
      <c r="B74" s="72" t="s">
        <v>639</v>
      </c>
      <c r="C74" s="98"/>
    </row>
    <row r="75" spans="1:3" x14ac:dyDescent="0.25">
      <c r="A75" s="73" t="s">
        <v>640</v>
      </c>
      <c r="B75" s="10" t="s">
        <v>641</v>
      </c>
      <c r="C75" s="84"/>
    </row>
    <row r="76" spans="1:3" x14ac:dyDescent="0.25">
      <c r="A76" s="73" t="s">
        <v>642</v>
      </c>
      <c r="B76" s="10" t="s">
        <v>643</v>
      </c>
      <c r="C76" s="84"/>
    </row>
    <row r="77" spans="1:3" x14ac:dyDescent="0.25">
      <c r="A77" s="73" t="s">
        <v>644</v>
      </c>
      <c r="B77" s="10" t="s">
        <v>645</v>
      </c>
      <c r="C77" s="84"/>
    </row>
    <row r="78" spans="1:3" x14ac:dyDescent="0.25">
      <c r="A78" s="73" t="s">
        <v>646</v>
      </c>
      <c r="B78" s="10" t="s">
        <v>647</v>
      </c>
      <c r="C78" s="84"/>
    </row>
    <row r="79" spans="1:3" x14ac:dyDescent="0.25">
      <c r="A79" s="73" t="s">
        <v>648</v>
      </c>
      <c r="B79" s="10" t="s">
        <v>649</v>
      </c>
      <c r="C79" s="84"/>
    </row>
    <row r="80" spans="1:3" x14ac:dyDescent="0.25">
      <c r="A80" s="73" t="s">
        <v>650</v>
      </c>
      <c r="B80" s="10" t="s">
        <v>651</v>
      </c>
      <c r="C80" s="84"/>
    </row>
    <row r="81" spans="1:3" x14ac:dyDescent="0.25">
      <c r="A81" s="73" t="s">
        <v>652</v>
      </c>
      <c r="B81" s="10" t="s">
        <v>653</v>
      </c>
      <c r="C81" s="84"/>
    </row>
    <row r="82" spans="1:3" x14ac:dyDescent="0.25">
      <c r="A82" s="73" t="s">
        <v>654</v>
      </c>
      <c r="B82" s="10" t="s">
        <v>655</v>
      </c>
      <c r="C82" s="84"/>
    </row>
    <row r="83" spans="1:3" x14ac:dyDescent="0.25">
      <c r="A83" s="73" t="s">
        <v>656</v>
      </c>
      <c r="B83" s="10" t="s">
        <v>657</v>
      </c>
      <c r="C83" s="84"/>
    </row>
    <row r="84" spans="1:3" x14ac:dyDescent="0.25">
      <c r="A84" s="76" t="s">
        <v>658</v>
      </c>
      <c r="B84" s="72" t="s">
        <v>659</v>
      </c>
      <c r="C84" s="98"/>
    </row>
    <row r="85" spans="1:3" x14ac:dyDescent="0.25">
      <c r="A85" s="73" t="s">
        <v>660</v>
      </c>
      <c r="B85" s="10" t="s">
        <v>661</v>
      </c>
      <c r="C85" s="84"/>
    </row>
    <row r="86" spans="1:3" x14ac:dyDescent="0.25">
      <c r="A86" s="74">
        <v>3</v>
      </c>
      <c r="B86" s="75" t="s">
        <v>662</v>
      </c>
      <c r="C86" s="97"/>
    </row>
    <row r="87" spans="1:3" ht="26.25" x14ac:dyDescent="0.25">
      <c r="A87" s="76" t="s">
        <v>663</v>
      </c>
      <c r="B87" s="72" t="s">
        <v>664</v>
      </c>
      <c r="C87" s="98"/>
    </row>
    <row r="88" spans="1:3" x14ac:dyDescent="0.25">
      <c r="A88" s="73" t="s">
        <v>665</v>
      </c>
      <c r="B88" s="10" t="s">
        <v>666</v>
      </c>
      <c r="C88" s="84"/>
    </row>
    <row r="89" spans="1:3" x14ac:dyDescent="0.25">
      <c r="A89" s="73" t="s">
        <v>667</v>
      </c>
      <c r="B89" s="10" t="s">
        <v>668</v>
      </c>
      <c r="C89" s="84"/>
    </row>
    <row r="90" spans="1:3" ht="26.25" x14ac:dyDescent="0.25">
      <c r="A90" s="76" t="s">
        <v>669</v>
      </c>
      <c r="B90" s="72" t="s">
        <v>670</v>
      </c>
      <c r="C90" s="98"/>
    </row>
    <row r="91" spans="1:3" x14ac:dyDescent="0.25">
      <c r="A91" s="73" t="s">
        <v>671</v>
      </c>
      <c r="B91" s="10" t="s">
        <v>672</v>
      </c>
      <c r="C91" s="84"/>
    </row>
    <row r="92" spans="1:3" x14ac:dyDescent="0.25">
      <c r="A92" s="73" t="s">
        <v>673</v>
      </c>
      <c r="B92" s="10" t="s">
        <v>674</v>
      </c>
      <c r="C92" s="84"/>
    </row>
    <row r="93" spans="1:3" x14ac:dyDescent="0.25">
      <c r="A93" s="73" t="s">
        <v>675</v>
      </c>
      <c r="B93" s="10" t="s">
        <v>676</v>
      </c>
      <c r="C93" s="84"/>
    </row>
    <row r="94" spans="1:3" x14ac:dyDescent="0.25">
      <c r="A94" s="73" t="s">
        <v>677</v>
      </c>
      <c r="B94" s="10" t="s">
        <v>678</v>
      </c>
      <c r="C94" s="84"/>
    </row>
    <row r="95" spans="1:3" x14ac:dyDescent="0.25">
      <c r="A95" s="73" t="s">
        <v>679</v>
      </c>
      <c r="B95" s="10" t="s">
        <v>680</v>
      </c>
      <c r="C95" s="84"/>
    </row>
    <row r="96" spans="1:3" x14ac:dyDescent="0.25">
      <c r="A96" s="73" t="s">
        <v>681</v>
      </c>
      <c r="B96" s="10" t="s">
        <v>682</v>
      </c>
      <c r="C96" s="84"/>
    </row>
    <row r="97" spans="1:3" x14ac:dyDescent="0.25">
      <c r="A97" s="76" t="s">
        <v>683</v>
      </c>
      <c r="B97" s="72" t="s">
        <v>684</v>
      </c>
      <c r="C97" s="98"/>
    </row>
    <row r="98" spans="1:3" x14ac:dyDescent="0.25">
      <c r="A98" s="73" t="s">
        <v>685</v>
      </c>
      <c r="B98" s="10" t="s">
        <v>686</v>
      </c>
      <c r="C98" s="84"/>
    </row>
    <row r="99" spans="1:3" x14ac:dyDescent="0.25">
      <c r="A99" s="73" t="s">
        <v>687</v>
      </c>
      <c r="B99" s="10" t="s">
        <v>688</v>
      </c>
      <c r="C99" s="84"/>
    </row>
    <row r="100" spans="1:3" x14ac:dyDescent="0.25">
      <c r="A100" s="73" t="s">
        <v>689</v>
      </c>
      <c r="B100" s="10" t="s">
        <v>690</v>
      </c>
      <c r="C100" s="84"/>
    </row>
    <row r="101" spans="1:3" x14ac:dyDescent="0.25">
      <c r="A101" s="73" t="s">
        <v>691</v>
      </c>
      <c r="B101" s="10" t="s">
        <v>692</v>
      </c>
      <c r="C101" s="84"/>
    </row>
    <row r="102" spans="1:3" x14ac:dyDescent="0.25">
      <c r="A102" s="73" t="s">
        <v>693</v>
      </c>
      <c r="B102" s="10" t="s">
        <v>694</v>
      </c>
      <c r="C102" s="84"/>
    </row>
    <row r="103" spans="1:3" x14ac:dyDescent="0.25">
      <c r="A103" s="73" t="s">
        <v>695</v>
      </c>
      <c r="B103" s="10" t="s">
        <v>696</v>
      </c>
      <c r="C103" s="84"/>
    </row>
    <row r="104" spans="1:3" x14ac:dyDescent="0.25">
      <c r="A104" s="76" t="s">
        <v>697</v>
      </c>
      <c r="B104" s="72" t="s">
        <v>698</v>
      </c>
      <c r="C104" s="98"/>
    </row>
    <row r="105" spans="1:3" ht="26.25" x14ac:dyDescent="0.25">
      <c r="A105" s="73" t="s">
        <v>699</v>
      </c>
      <c r="B105" s="10" t="s">
        <v>700</v>
      </c>
      <c r="C105" s="84"/>
    </row>
    <row r="106" spans="1:3" x14ac:dyDescent="0.25">
      <c r="A106" s="73" t="s">
        <v>701</v>
      </c>
      <c r="B106" s="10" t="s">
        <v>702</v>
      </c>
      <c r="C106" s="84"/>
    </row>
    <row r="107" spans="1:3" x14ac:dyDescent="0.25">
      <c r="A107" s="73" t="s">
        <v>703</v>
      </c>
      <c r="B107" s="10" t="s">
        <v>704</v>
      </c>
      <c r="C107" s="84"/>
    </row>
    <row r="108" spans="1:3" x14ac:dyDescent="0.25">
      <c r="A108" s="76" t="s">
        <v>705</v>
      </c>
      <c r="B108" s="72" t="s">
        <v>706</v>
      </c>
      <c r="C108" s="98"/>
    </row>
    <row r="109" spans="1:3" x14ac:dyDescent="0.25">
      <c r="A109" s="73" t="s">
        <v>707</v>
      </c>
      <c r="B109" s="10" t="s">
        <v>708</v>
      </c>
      <c r="C109" s="84"/>
    </row>
    <row r="110" spans="1:3" x14ac:dyDescent="0.25">
      <c r="A110" s="73" t="s">
        <v>709</v>
      </c>
      <c r="B110" s="10" t="s">
        <v>710</v>
      </c>
      <c r="C110" s="84"/>
    </row>
    <row r="111" spans="1:3" x14ac:dyDescent="0.25">
      <c r="A111" s="73" t="s">
        <v>711</v>
      </c>
      <c r="B111" s="10" t="s">
        <v>712</v>
      </c>
      <c r="C111" s="84"/>
    </row>
    <row r="112" spans="1:3" x14ac:dyDescent="0.25">
      <c r="A112" s="73" t="s">
        <v>713</v>
      </c>
      <c r="B112" s="10" t="s">
        <v>714</v>
      </c>
      <c r="C112" s="84"/>
    </row>
    <row r="113" spans="1:3" ht="26.25" x14ac:dyDescent="0.25">
      <c r="A113" s="73" t="s">
        <v>715</v>
      </c>
      <c r="B113" s="10" t="s">
        <v>716</v>
      </c>
      <c r="C113" s="84"/>
    </row>
    <row r="114" spans="1:3" x14ac:dyDescent="0.25">
      <c r="A114" s="73" t="s">
        <v>717</v>
      </c>
      <c r="B114" s="10" t="s">
        <v>718</v>
      </c>
      <c r="C114" s="84"/>
    </row>
    <row r="115" spans="1:3" x14ac:dyDescent="0.25">
      <c r="A115" s="76" t="s">
        <v>719</v>
      </c>
      <c r="B115" s="72" t="s">
        <v>720</v>
      </c>
      <c r="C115" s="98"/>
    </row>
    <row r="116" spans="1:3" x14ac:dyDescent="0.25">
      <c r="A116" s="73" t="s">
        <v>721</v>
      </c>
      <c r="B116" s="10" t="s">
        <v>722</v>
      </c>
      <c r="C116" s="84"/>
    </row>
    <row r="117" spans="1:3" x14ac:dyDescent="0.25">
      <c r="A117" s="76" t="s">
        <v>723</v>
      </c>
      <c r="B117" s="72" t="s">
        <v>724</v>
      </c>
      <c r="C117" s="98"/>
    </row>
    <row r="118" spans="1:3" x14ac:dyDescent="0.25">
      <c r="A118" s="73" t="s">
        <v>725</v>
      </c>
      <c r="B118" s="10" t="s">
        <v>726</v>
      </c>
      <c r="C118" s="84"/>
    </row>
    <row r="119" spans="1:3" x14ac:dyDescent="0.25">
      <c r="A119" s="73" t="s">
        <v>727</v>
      </c>
      <c r="B119" s="10" t="s">
        <v>728</v>
      </c>
      <c r="C119" s="84"/>
    </row>
    <row r="120" spans="1:3" x14ac:dyDescent="0.25">
      <c r="A120" s="76" t="s">
        <v>729</v>
      </c>
      <c r="B120" s="72" t="s">
        <v>730</v>
      </c>
      <c r="C120" s="98"/>
    </row>
    <row r="121" spans="1:3" x14ac:dyDescent="0.25">
      <c r="A121" s="73" t="s">
        <v>731</v>
      </c>
      <c r="B121" s="10" t="s">
        <v>732</v>
      </c>
      <c r="C121" s="84"/>
    </row>
    <row r="122" spans="1:3" x14ac:dyDescent="0.25">
      <c r="A122" s="73" t="s">
        <v>733</v>
      </c>
      <c r="B122" s="10" t="s">
        <v>734</v>
      </c>
      <c r="C122" s="84"/>
    </row>
    <row r="123" spans="1:3" x14ac:dyDescent="0.25">
      <c r="A123" s="73" t="s">
        <v>735</v>
      </c>
      <c r="B123" s="10" t="s">
        <v>736</v>
      </c>
      <c r="C123" s="84"/>
    </row>
    <row r="124" spans="1:3" x14ac:dyDescent="0.25">
      <c r="A124" s="73" t="s">
        <v>737</v>
      </c>
      <c r="B124" s="10" t="s">
        <v>738</v>
      </c>
      <c r="C124" s="84"/>
    </row>
    <row r="125" spans="1:3" ht="26.25" x14ac:dyDescent="0.25">
      <c r="A125" s="76" t="s">
        <v>739</v>
      </c>
      <c r="B125" s="72" t="s">
        <v>740</v>
      </c>
      <c r="C125" s="98"/>
    </row>
    <row r="126" spans="1:3" x14ac:dyDescent="0.25">
      <c r="A126" s="73" t="s">
        <v>741</v>
      </c>
      <c r="B126" s="10" t="s">
        <v>742</v>
      </c>
      <c r="C126" s="84"/>
    </row>
    <row r="127" spans="1:3" x14ac:dyDescent="0.25">
      <c r="A127" s="73" t="s">
        <v>743</v>
      </c>
      <c r="B127" s="10" t="s">
        <v>744</v>
      </c>
      <c r="C127" s="84"/>
    </row>
    <row r="128" spans="1:3" x14ac:dyDescent="0.25">
      <c r="A128" s="73" t="s">
        <v>745</v>
      </c>
      <c r="B128" s="10" t="s">
        <v>746</v>
      </c>
      <c r="C128" s="84"/>
    </row>
    <row r="129" spans="1:3" ht="26.25" x14ac:dyDescent="0.25">
      <c r="A129" s="74">
        <v>4</v>
      </c>
      <c r="B129" s="75" t="s">
        <v>747</v>
      </c>
      <c r="C129" s="97"/>
    </row>
    <row r="130" spans="1:3" ht="26.25" x14ac:dyDescent="0.25">
      <c r="A130" s="76" t="s">
        <v>748</v>
      </c>
      <c r="B130" s="72" t="s">
        <v>749</v>
      </c>
      <c r="C130" s="98"/>
    </row>
    <row r="131" spans="1:3" x14ac:dyDescent="0.25">
      <c r="A131" s="73" t="s">
        <v>750</v>
      </c>
      <c r="B131" s="10" t="s">
        <v>751</v>
      </c>
      <c r="C131" s="84"/>
    </row>
    <row r="132" spans="1:3" ht="39" x14ac:dyDescent="0.25">
      <c r="A132" s="76" t="s">
        <v>752</v>
      </c>
      <c r="B132" s="72" t="s">
        <v>753</v>
      </c>
      <c r="C132" s="99" t="s">
        <v>0</v>
      </c>
    </row>
    <row r="133" spans="1:3" ht="26.25" x14ac:dyDescent="0.25">
      <c r="A133" s="73" t="s">
        <v>754</v>
      </c>
      <c r="B133" s="10" t="s">
        <v>755</v>
      </c>
      <c r="C133" s="90" t="s">
        <v>0</v>
      </c>
    </row>
    <row r="134" spans="1:3" x14ac:dyDescent="0.25">
      <c r="A134" s="76" t="s">
        <v>756</v>
      </c>
      <c r="B134" s="72" t="s">
        <v>757</v>
      </c>
      <c r="C134" s="98"/>
    </row>
    <row r="135" spans="1:3" x14ac:dyDescent="0.25">
      <c r="A135" s="73" t="s">
        <v>758</v>
      </c>
      <c r="B135" s="10" t="s">
        <v>759</v>
      </c>
      <c r="C135" s="84"/>
    </row>
    <row r="136" spans="1:3" x14ac:dyDescent="0.25">
      <c r="A136" s="73" t="s">
        <v>760</v>
      </c>
      <c r="B136" s="10" t="s">
        <v>761</v>
      </c>
      <c r="C136" s="84"/>
    </row>
    <row r="137" spans="1:3" x14ac:dyDescent="0.25">
      <c r="A137" s="73" t="s">
        <v>762</v>
      </c>
      <c r="B137" s="10" t="s">
        <v>763</v>
      </c>
      <c r="C137" s="84"/>
    </row>
    <row r="138" spans="1:3" ht="26.25" x14ac:dyDescent="0.25">
      <c r="A138" s="73" t="s">
        <v>764</v>
      </c>
      <c r="B138" s="10" t="s">
        <v>765</v>
      </c>
      <c r="C138" s="84"/>
    </row>
    <row r="139" spans="1:3" ht="26.25" x14ac:dyDescent="0.25">
      <c r="A139" s="76" t="s">
        <v>766</v>
      </c>
      <c r="B139" s="72" t="s">
        <v>767</v>
      </c>
      <c r="C139" s="98"/>
    </row>
    <row r="140" spans="1:3" x14ac:dyDescent="0.25">
      <c r="A140" s="73" t="s">
        <v>768</v>
      </c>
      <c r="B140" s="10" t="s">
        <v>769</v>
      </c>
      <c r="C140" s="84"/>
    </row>
    <row r="141" spans="1:3" ht="15" customHeight="1" x14ac:dyDescent="0.25">
      <c r="A141" s="153" t="s">
        <v>9</v>
      </c>
      <c r="B141" s="154"/>
      <c r="C141" s="257">
        <f>SUM(C51:C140)</f>
        <v>479341075</v>
      </c>
    </row>
    <row r="142" spans="1:3" x14ac:dyDescent="0.25">
      <c r="A142" s="1"/>
      <c r="B142" s="1"/>
      <c r="C142" s="93"/>
    </row>
    <row r="143" spans="1:3" ht="48" customHeight="1" x14ac:dyDescent="0.25">
      <c r="A143" s="136"/>
      <c r="B143" s="136"/>
      <c r="C143" s="136"/>
    </row>
  </sheetData>
  <mergeCells count="5">
    <mergeCell ref="A143:C143"/>
    <mergeCell ref="A1:C1"/>
    <mergeCell ref="A4:B4"/>
    <mergeCell ref="A141:B141"/>
    <mergeCell ref="A2:C2"/>
  </mergeCells>
  <printOptions horizontalCentered="1"/>
  <pageMargins left="0.70866141732283472" right="0.70866141732283472" top="0.55118110236220474" bottom="0.55118110236220474" header="0.31496062992125984" footer="0.31496062992125984"/>
  <pageSetup scale="75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FF00"/>
  </sheetPr>
  <dimension ref="A1:D58"/>
  <sheetViews>
    <sheetView workbookViewId="0">
      <pane xSplit="3" ySplit="5" topLeftCell="D6" activePane="bottomRight" state="frozen"/>
      <selection pane="topRight" activeCell="D1" sqref="D1"/>
      <selection pane="bottomLeft" activeCell="A7" sqref="A7"/>
      <selection pane="bottomRight" activeCell="G63" sqref="G63"/>
    </sheetView>
  </sheetViews>
  <sheetFormatPr baseColWidth="10" defaultRowHeight="15" x14ac:dyDescent="0.25"/>
  <cols>
    <col min="1" max="1" width="4.7109375" customWidth="1"/>
    <col min="2" max="2" width="50.5703125" customWidth="1"/>
    <col min="3" max="3" width="13.7109375" customWidth="1"/>
    <col min="4" max="4" width="23" style="63" customWidth="1"/>
  </cols>
  <sheetData>
    <row r="1" spans="1:4" ht="29.25" customHeight="1" x14ac:dyDescent="0.25">
      <c r="A1" s="133" t="s">
        <v>1271</v>
      </c>
      <c r="B1" s="133"/>
      <c r="C1" s="133"/>
      <c r="D1" s="133"/>
    </row>
    <row r="2" spans="1:4" ht="30" customHeight="1" x14ac:dyDescent="0.25">
      <c r="A2" s="155" t="s">
        <v>937</v>
      </c>
      <c r="B2" s="155"/>
      <c r="C2" s="155"/>
      <c r="D2" s="155"/>
    </row>
    <row r="3" spans="1:4" x14ac:dyDescent="0.25">
      <c r="A3" s="2" t="s">
        <v>0</v>
      </c>
      <c r="B3" s="1"/>
      <c r="C3" s="1"/>
      <c r="D3" s="93"/>
    </row>
    <row r="4" spans="1:4" x14ac:dyDescent="0.25">
      <c r="A4" s="166" t="s">
        <v>770</v>
      </c>
      <c r="B4" s="167"/>
      <c r="C4" s="168"/>
      <c r="D4" s="258" t="s">
        <v>2</v>
      </c>
    </row>
    <row r="5" spans="1:4" x14ac:dyDescent="0.25">
      <c r="A5" s="164" t="s">
        <v>771</v>
      </c>
      <c r="B5" s="169"/>
      <c r="C5" s="169"/>
      <c r="D5" s="170"/>
    </row>
    <row r="6" spans="1:4" ht="39" customHeight="1" x14ac:dyDescent="0.25">
      <c r="A6" s="77"/>
      <c r="B6" s="171" t="s">
        <v>772</v>
      </c>
      <c r="C6" s="172"/>
      <c r="D6" s="87"/>
    </row>
    <row r="7" spans="1:4" x14ac:dyDescent="0.25">
      <c r="A7" s="27"/>
      <c r="B7" s="28" t="s">
        <v>773</v>
      </c>
      <c r="C7" s="29" t="s">
        <v>774</v>
      </c>
      <c r="D7" s="84"/>
    </row>
    <row r="8" spans="1:4" x14ac:dyDescent="0.25">
      <c r="A8" s="9" t="s">
        <v>0</v>
      </c>
      <c r="B8" s="161" t="s">
        <v>775</v>
      </c>
      <c r="C8" s="162"/>
      <c r="D8" s="259" t="s">
        <v>0</v>
      </c>
    </row>
    <row r="9" spans="1:4" x14ac:dyDescent="0.25">
      <c r="A9" s="27"/>
      <c r="B9" s="28" t="s">
        <v>776</v>
      </c>
      <c r="C9" s="29" t="s">
        <v>777</v>
      </c>
      <c r="D9" s="84"/>
    </row>
    <row r="10" spans="1:4" x14ac:dyDescent="0.25">
      <c r="A10" s="9" t="s">
        <v>0</v>
      </c>
      <c r="B10" s="161" t="s">
        <v>775</v>
      </c>
      <c r="C10" s="162"/>
      <c r="D10" s="259" t="s">
        <v>0</v>
      </c>
    </row>
    <row r="11" spans="1:4" x14ac:dyDescent="0.25">
      <c r="A11" s="77"/>
      <c r="B11" s="159" t="s">
        <v>778</v>
      </c>
      <c r="C11" s="163"/>
      <c r="D11" s="87"/>
    </row>
    <row r="12" spans="1:4" x14ac:dyDescent="0.25">
      <c r="A12" s="27"/>
      <c r="B12" s="28" t="s">
        <v>779</v>
      </c>
      <c r="C12" s="29" t="s">
        <v>780</v>
      </c>
      <c r="D12" s="84">
        <f>482506730-3165655</f>
        <v>479341075</v>
      </c>
    </row>
    <row r="13" spans="1:4" x14ac:dyDescent="0.25">
      <c r="A13" s="9" t="s">
        <v>0</v>
      </c>
      <c r="B13" s="161" t="s">
        <v>775</v>
      </c>
      <c r="C13" s="162"/>
      <c r="D13" s="259" t="s">
        <v>0</v>
      </c>
    </row>
    <row r="14" spans="1:4" x14ac:dyDescent="0.25">
      <c r="A14" s="27"/>
      <c r="B14" s="28" t="s">
        <v>781</v>
      </c>
      <c r="C14" s="29" t="s">
        <v>782</v>
      </c>
      <c r="D14" s="84"/>
    </row>
    <row r="15" spans="1:4" x14ac:dyDescent="0.25">
      <c r="A15" s="9" t="s">
        <v>0</v>
      </c>
      <c r="B15" s="161" t="s">
        <v>775</v>
      </c>
      <c r="C15" s="162"/>
      <c r="D15" s="259" t="s">
        <v>0</v>
      </c>
    </row>
    <row r="16" spans="1:4" x14ac:dyDescent="0.25">
      <c r="A16" s="27"/>
      <c r="B16" s="28" t="s">
        <v>783</v>
      </c>
      <c r="C16" s="29" t="s">
        <v>784</v>
      </c>
      <c r="D16" s="84"/>
    </row>
    <row r="17" spans="1:4" x14ac:dyDescent="0.25">
      <c r="A17" s="9" t="s">
        <v>0</v>
      </c>
      <c r="B17" s="161" t="s">
        <v>775</v>
      </c>
      <c r="C17" s="162"/>
      <c r="D17" s="259" t="s">
        <v>0</v>
      </c>
    </row>
    <row r="18" spans="1:4" x14ac:dyDescent="0.25">
      <c r="A18" s="27"/>
      <c r="B18" s="28" t="s">
        <v>785</v>
      </c>
      <c r="C18" s="29" t="s">
        <v>786</v>
      </c>
      <c r="D18" s="84"/>
    </row>
    <row r="19" spans="1:4" x14ac:dyDescent="0.25">
      <c r="A19" s="9" t="s">
        <v>0</v>
      </c>
      <c r="B19" s="161" t="s">
        <v>775</v>
      </c>
      <c r="C19" s="162"/>
      <c r="D19" s="259" t="s">
        <v>0</v>
      </c>
    </row>
    <row r="20" spans="1:4" x14ac:dyDescent="0.25">
      <c r="A20" s="27"/>
      <c r="B20" s="28" t="s">
        <v>787</v>
      </c>
      <c r="C20" s="29" t="s">
        <v>788</v>
      </c>
      <c r="D20" s="84"/>
    </row>
    <row r="21" spans="1:4" x14ac:dyDescent="0.25">
      <c r="A21" s="9" t="s">
        <v>0</v>
      </c>
      <c r="B21" s="161" t="s">
        <v>775</v>
      </c>
      <c r="C21" s="162"/>
      <c r="D21" s="259" t="s">
        <v>0</v>
      </c>
    </row>
    <row r="22" spans="1:4" ht="26.25" x14ac:dyDescent="0.25">
      <c r="A22" s="27"/>
      <c r="B22" s="28" t="s">
        <v>789</v>
      </c>
      <c r="C22" s="29" t="s">
        <v>502</v>
      </c>
      <c r="D22" s="84"/>
    </row>
    <row r="23" spans="1:4" x14ac:dyDescent="0.25">
      <c r="A23" s="9" t="s">
        <v>0</v>
      </c>
      <c r="B23" s="161" t="s">
        <v>775</v>
      </c>
      <c r="C23" s="162"/>
      <c r="D23" s="259" t="s">
        <v>0</v>
      </c>
    </row>
    <row r="24" spans="1:4" x14ac:dyDescent="0.25">
      <c r="A24" s="27"/>
      <c r="B24" s="28" t="s">
        <v>790</v>
      </c>
      <c r="C24" s="29" t="s">
        <v>791</v>
      </c>
      <c r="D24" s="84"/>
    </row>
    <row r="25" spans="1:4" x14ac:dyDescent="0.25">
      <c r="A25" s="9" t="s">
        <v>0</v>
      </c>
      <c r="B25" s="161" t="s">
        <v>775</v>
      </c>
      <c r="C25" s="162"/>
      <c r="D25" s="259" t="s">
        <v>0</v>
      </c>
    </row>
    <row r="26" spans="1:4" x14ac:dyDescent="0.25">
      <c r="A26" s="27"/>
      <c r="B26" s="28" t="s">
        <v>792</v>
      </c>
      <c r="C26" s="29" t="s">
        <v>793</v>
      </c>
      <c r="D26" s="84"/>
    </row>
    <row r="27" spans="1:4" x14ac:dyDescent="0.25">
      <c r="A27" s="9" t="s">
        <v>0</v>
      </c>
      <c r="B27" s="161" t="s">
        <v>775</v>
      </c>
      <c r="C27" s="162"/>
      <c r="D27" s="259" t="s">
        <v>0</v>
      </c>
    </row>
    <row r="28" spans="1:4" x14ac:dyDescent="0.25">
      <c r="A28" s="77"/>
      <c r="B28" s="159" t="s">
        <v>794</v>
      </c>
      <c r="C28" s="163"/>
      <c r="D28" s="87"/>
    </row>
    <row r="29" spans="1:4" ht="26.25" x14ac:dyDescent="0.25">
      <c r="A29" s="27"/>
      <c r="B29" s="28" t="s">
        <v>795</v>
      </c>
      <c r="C29" s="29" t="s">
        <v>796</v>
      </c>
      <c r="D29" s="84"/>
    </row>
    <row r="30" spans="1:4" x14ac:dyDescent="0.25">
      <c r="A30" s="9" t="s">
        <v>0</v>
      </c>
      <c r="B30" s="161" t="s">
        <v>775</v>
      </c>
      <c r="C30" s="162"/>
      <c r="D30" s="259" t="s">
        <v>0</v>
      </c>
    </row>
    <row r="31" spans="1:4" x14ac:dyDescent="0.25">
      <c r="A31" s="27"/>
      <c r="B31" s="28" t="s">
        <v>797</v>
      </c>
      <c r="C31" s="29" t="s">
        <v>798</v>
      </c>
      <c r="D31" s="84"/>
    </row>
    <row r="32" spans="1:4" x14ac:dyDescent="0.25">
      <c r="A32" s="9" t="s">
        <v>0</v>
      </c>
      <c r="B32" s="161" t="s">
        <v>775</v>
      </c>
      <c r="C32" s="162"/>
      <c r="D32" s="259" t="s">
        <v>0</v>
      </c>
    </row>
    <row r="33" spans="1:4" x14ac:dyDescent="0.25">
      <c r="A33" s="27"/>
      <c r="B33" s="28" t="s">
        <v>799</v>
      </c>
      <c r="C33" s="29" t="s">
        <v>800</v>
      </c>
      <c r="D33" s="84"/>
    </row>
    <row r="34" spans="1:4" x14ac:dyDescent="0.25">
      <c r="A34" s="9" t="s">
        <v>0</v>
      </c>
      <c r="B34" s="161" t="s">
        <v>775</v>
      </c>
      <c r="C34" s="162"/>
      <c r="D34" s="259" t="s">
        <v>0</v>
      </c>
    </row>
    <row r="35" spans="1:4" x14ac:dyDescent="0.25">
      <c r="A35" s="77"/>
      <c r="B35" s="159" t="s">
        <v>801</v>
      </c>
      <c r="C35" s="163"/>
      <c r="D35" s="87"/>
    </row>
    <row r="36" spans="1:4" x14ac:dyDescent="0.25">
      <c r="A36" s="27"/>
      <c r="B36" s="28" t="s">
        <v>802</v>
      </c>
      <c r="C36" s="29" t="s">
        <v>803</v>
      </c>
      <c r="D36" s="84"/>
    </row>
    <row r="37" spans="1:4" x14ac:dyDescent="0.25">
      <c r="A37" s="9" t="s">
        <v>0</v>
      </c>
      <c r="B37" s="161" t="s">
        <v>775</v>
      </c>
      <c r="C37" s="162"/>
      <c r="D37" s="259" t="s">
        <v>0</v>
      </c>
    </row>
    <row r="38" spans="1:4" x14ac:dyDescent="0.25">
      <c r="A38" s="27"/>
      <c r="B38" s="28" t="s">
        <v>804</v>
      </c>
      <c r="C38" s="29" t="s">
        <v>805</v>
      </c>
      <c r="D38" s="84"/>
    </row>
    <row r="39" spans="1:4" x14ac:dyDescent="0.25">
      <c r="A39" s="9" t="s">
        <v>0</v>
      </c>
      <c r="B39" s="161" t="s">
        <v>775</v>
      </c>
      <c r="C39" s="162"/>
      <c r="D39" s="259" t="s">
        <v>0</v>
      </c>
    </row>
    <row r="40" spans="1:4" x14ac:dyDescent="0.25">
      <c r="A40" s="77"/>
      <c r="B40" s="159" t="s">
        <v>806</v>
      </c>
      <c r="C40" s="163"/>
      <c r="D40" s="87"/>
    </row>
    <row r="41" spans="1:4" x14ac:dyDescent="0.25">
      <c r="A41" s="27"/>
      <c r="B41" s="28" t="s">
        <v>807</v>
      </c>
      <c r="C41" s="29" t="s">
        <v>808</v>
      </c>
      <c r="D41" s="84"/>
    </row>
    <row r="42" spans="1:4" x14ac:dyDescent="0.25">
      <c r="A42" s="9" t="s">
        <v>0</v>
      </c>
      <c r="B42" s="161" t="s">
        <v>775</v>
      </c>
      <c r="C42" s="162"/>
      <c r="D42" s="259" t="s">
        <v>0</v>
      </c>
    </row>
    <row r="43" spans="1:4" x14ac:dyDescent="0.25">
      <c r="A43" s="27"/>
      <c r="B43" s="28" t="s">
        <v>809</v>
      </c>
      <c r="C43" s="29" t="s">
        <v>810</v>
      </c>
      <c r="D43" s="84"/>
    </row>
    <row r="44" spans="1:4" x14ac:dyDescent="0.25">
      <c r="A44" s="9" t="s">
        <v>0</v>
      </c>
      <c r="B44" s="161" t="s">
        <v>775</v>
      </c>
      <c r="C44" s="162"/>
      <c r="D44" s="259" t="s">
        <v>0</v>
      </c>
    </row>
    <row r="45" spans="1:4" x14ac:dyDescent="0.25">
      <c r="A45" s="27"/>
      <c r="B45" s="28" t="s">
        <v>811</v>
      </c>
      <c r="C45" s="29" t="s">
        <v>812</v>
      </c>
      <c r="D45" s="84"/>
    </row>
    <row r="46" spans="1:4" x14ac:dyDescent="0.25">
      <c r="A46" s="9" t="s">
        <v>0</v>
      </c>
      <c r="B46" s="161" t="s">
        <v>775</v>
      </c>
      <c r="C46" s="162"/>
      <c r="D46" s="259" t="s">
        <v>0</v>
      </c>
    </row>
    <row r="47" spans="1:4" ht="26.25" x14ac:dyDescent="0.25">
      <c r="A47" s="27"/>
      <c r="B47" s="28" t="s">
        <v>813</v>
      </c>
      <c r="C47" s="29" t="s">
        <v>814</v>
      </c>
      <c r="D47" s="84"/>
    </row>
    <row r="48" spans="1:4" x14ac:dyDescent="0.25">
      <c r="A48" s="9" t="s">
        <v>0</v>
      </c>
      <c r="B48" s="161" t="s">
        <v>775</v>
      </c>
      <c r="C48" s="162"/>
      <c r="D48" s="259" t="s">
        <v>0</v>
      </c>
    </row>
    <row r="49" spans="1:4" x14ac:dyDescent="0.25">
      <c r="A49" s="77"/>
      <c r="B49" s="159" t="s">
        <v>815</v>
      </c>
      <c r="C49" s="163"/>
      <c r="D49" s="260" t="s">
        <v>0</v>
      </c>
    </row>
    <row r="50" spans="1:4" x14ac:dyDescent="0.25">
      <c r="A50" s="27"/>
      <c r="B50" s="28" t="s">
        <v>816</v>
      </c>
      <c r="C50" s="29" t="s">
        <v>817</v>
      </c>
      <c r="D50" s="259" t="s">
        <v>0</v>
      </c>
    </row>
    <row r="51" spans="1:4" x14ac:dyDescent="0.25">
      <c r="A51" s="164" t="s">
        <v>818</v>
      </c>
      <c r="B51" s="165"/>
      <c r="C51" s="12" t="s">
        <v>819</v>
      </c>
      <c r="D51" s="250"/>
    </row>
    <row r="52" spans="1:4" x14ac:dyDescent="0.25">
      <c r="A52" s="156" t="s">
        <v>775</v>
      </c>
      <c r="B52" s="157"/>
      <c r="C52" s="158"/>
      <c r="D52" s="261" t="s">
        <v>0</v>
      </c>
    </row>
    <row r="53" spans="1:4" x14ac:dyDescent="0.25">
      <c r="A53" s="164" t="s">
        <v>820</v>
      </c>
      <c r="B53" s="165"/>
      <c r="C53" s="12" t="s">
        <v>821</v>
      </c>
      <c r="D53" s="250"/>
    </row>
    <row r="54" spans="1:4" x14ac:dyDescent="0.25">
      <c r="A54" s="156" t="s">
        <v>775</v>
      </c>
      <c r="B54" s="157"/>
      <c r="C54" s="158"/>
      <c r="D54" s="262" t="s">
        <v>0</v>
      </c>
    </row>
    <row r="55" spans="1:4" x14ac:dyDescent="0.25">
      <c r="A55" s="140" t="s">
        <v>9</v>
      </c>
      <c r="B55" s="159"/>
      <c r="C55" s="141"/>
      <c r="D55" s="87">
        <f>+D12</f>
        <v>479341075</v>
      </c>
    </row>
    <row r="56" spans="1:4" x14ac:dyDescent="0.25">
      <c r="A56" s="2" t="s">
        <v>0</v>
      </c>
      <c r="B56" s="1"/>
      <c r="C56" s="1"/>
      <c r="D56" s="93"/>
    </row>
    <row r="57" spans="1:4" x14ac:dyDescent="0.25">
      <c r="A57" s="1"/>
      <c r="B57" s="1"/>
      <c r="C57" s="1"/>
      <c r="D57" s="93"/>
    </row>
    <row r="58" spans="1:4" ht="33.75" customHeight="1" x14ac:dyDescent="0.25">
      <c r="A58" s="160"/>
      <c r="B58" s="160"/>
      <c r="C58" s="160"/>
      <c r="D58" s="160"/>
    </row>
  </sheetData>
  <mergeCells count="35">
    <mergeCell ref="A1:D1"/>
    <mergeCell ref="B11:C11"/>
    <mergeCell ref="A4:C4"/>
    <mergeCell ref="A5:D5"/>
    <mergeCell ref="B6:C6"/>
    <mergeCell ref="B8:C8"/>
    <mergeCell ref="B10:C10"/>
    <mergeCell ref="A2:D2"/>
    <mergeCell ref="B34:C34"/>
    <mergeCell ref="B13:C13"/>
    <mergeCell ref="B15:C15"/>
    <mergeCell ref="B17:C17"/>
    <mergeCell ref="B19:C19"/>
    <mergeCell ref="B21:C21"/>
    <mergeCell ref="B23:C23"/>
    <mergeCell ref="B25:C25"/>
    <mergeCell ref="B27:C27"/>
    <mergeCell ref="B28:C28"/>
    <mergeCell ref="B30:C30"/>
    <mergeCell ref="B32:C32"/>
    <mergeCell ref="A54:C54"/>
    <mergeCell ref="A55:C55"/>
    <mergeCell ref="A58:D58"/>
    <mergeCell ref="B46:C46"/>
    <mergeCell ref="B48:C48"/>
    <mergeCell ref="B49:C49"/>
    <mergeCell ref="A51:B51"/>
    <mergeCell ref="A52:C52"/>
    <mergeCell ref="A53:B53"/>
    <mergeCell ref="B35:C35"/>
    <mergeCell ref="B37:C37"/>
    <mergeCell ref="B39:C39"/>
    <mergeCell ref="B40:C40"/>
    <mergeCell ref="B42:C42"/>
    <mergeCell ref="B44:C44"/>
  </mergeCells>
  <printOptions horizontalCentered="1"/>
  <pageMargins left="0.70866141732283472" right="0.70866141732283472" top="0.55118110236220474" bottom="0.55118110236220474" header="0.31496062992125984" footer="0.31496062992125984"/>
  <pageSetup scale="95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FF00"/>
    <pageSetUpPr fitToPage="1"/>
  </sheetPr>
  <dimension ref="A1:J13"/>
  <sheetViews>
    <sheetView workbookViewId="0">
      <selection activeCell="G16" sqref="G16"/>
    </sheetView>
  </sheetViews>
  <sheetFormatPr baseColWidth="10" defaultRowHeight="15" x14ac:dyDescent="0.25"/>
  <cols>
    <col min="1" max="1" width="45.7109375" bestFit="1" customWidth="1"/>
    <col min="2" max="2" width="19.85546875" bestFit="1" customWidth="1"/>
    <col min="3" max="3" width="16.85546875" bestFit="1" customWidth="1"/>
    <col min="4" max="4" width="19.85546875" bestFit="1" customWidth="1"/>
    <col min="5" max="5" width="16.85546875" bestFit="1" customWidth="1"/>
    <col min="6" max="6" width="19.85546875" bestFit="1" customWidth="1"/>
    <col min="7" max="7" width="16.85546875" bestFit="1" customWidth="1"/>
    <col min="8" max="8" width="19.85546875" bestFit="1" customWidth="1"/>
    <col min="9" max="9" width="16.85546875" style="63" bestFit="1" customWidth="1"/>
    <col min="10" max="10" width="15.85546875" style="63" bestFit="1" customWidth="1"/>
  </cols>
  <sheetData>
    <row r="1" spans="1:10" ht="31.5" customHeight="1" x14ac:dyDescent="0.25">
      <c r="A1" s="133" t="s">
        <v>1271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ht="30" customHeight="1" x14ac:dyDescent="0.25">
      <c r="A2" s="175" t="s">
        <v>938</v>
      </c>
      <c r="B2" s="175"/>
      <c r="C2" s="175"/>
      <c r="D2" s="175"/>
      <c r="E2" s="175"/>
      <c r="F2" s="175"/>
      <c r="G2" s="175"/>
      <c r="H2" s="175"/>
      <c r="I2" s="175"/>
      <c r="J2" s="175"/>
    </row>
    <row r="3" spans="1:10" x14ac:dyDescent="0.25">
      <c r="A3" s="3" t="s">
        <v>0</v>
      </c>
      <c r="B3" s="1"/>
      <c r="C3" s="1"/>
      <c r="D3" s="1"/>
      <c r="E3" s="1"/>
      <c r="F3" s="1"/>
      <c r="G3" s="1"/>
      <c r="H3" s="1"/>
      <c r="I3" s="93"/>
      <c r="J3" s="93"/>
    </row>
    <row r="4" spans="1:10" x14ac:dyDescent="0.25">
      <c r="A4" s="174" t="s">
        <v>822</v>
      </c>
      <c r="B4" s="176" t="s">
        <v>823</v>
      </c>
      <c r="C4" s="177"/>
      <c r="D4" s="176" t="s">
        <v>824</v>
      </c>
      <c r="E4" s="177"/>
      <c r="F4" s="176" t="s">
        <v>825</v>
      </c>
      <c r="G4" s="177"/>
      <c r="H4" s="176" t="s">
        <v>540</v>
      </c>
      <c r="I4" s="177"/>
      <c r="J4" s="263" t="s">
        <v>826</v>
      </c>
    </row>
    <row r="5" spans="1:10" x14ac:dyDescent="0.25">
      <c r="A5" s="174"/>
      <c r="B5" s="178"/>
      <c r="C5" s="174"/>
      <c r="D5" s="178"/>
      <c r="E5" s="174"/>
      <c r="F5" s="178"/>
      <c r="G5" s="174"/>
      <c r="H5" s="178"/>
      <c r="I5" s="174"/>
      <c r="J5" s="263" t="s">
        <v>501</v>
      </c>
    </row>
    <row r="6" spans="1:10" x14ac:dyDescent="0.25">
      <c r="A6" s="174"/>
      <c r="B6" s="179"/>
      <c r="C6" s="180"/>
      <c r="D6" s="179"/>
      <c r="E6" s="180"/>
      <c r="F6" s="179"/>
      <c r="G6" s="180"/>
      <c r="H6" s="179"/>
      <c r="I6" s="180"/>
      <c r="J6" s="263" t="s">
        <v>828</v>
      </c>
    </row>
    <row r="7" spans="1:10" ht="25.5" x14ac:dyDescent="0.25">
      <c r="A7" s="174"/>
      <c r="B7" s="30" t="s">
        <v>829</v>
      </c>
      <c r="C7" s="30" t="s">
        <v>830</v>
      </c>
      <c r="D7" s="30" t="s">
        <v>829</v>
      </c>
      <c r="E7" s="30" t="s">
        <v>830</v>
      </c>
      <c r="F7" s="30" t="s">
        <v>829</v>
      </c>
      <c r="G7" s="30" t="s">
        <v>830</v>
      </c>
      <c r="H7" s="30" t="s">
        <v>829</v>
      </c>
      <c r="I7" s="264" t="s">
        <v>830</v>
      </c>
      <c r="J7" s="265"/>
    </row>
    <row r="8" spans="1:10" x14ac:dyDescent="0.25">
      <c r="A8" s="31" t="s">
        <v>827</v>
      </c>
      <c r="B8" s="31" t="s">
        <v>831</v>
      </c>
      <c r="C8" s="31" t="s">
        <v>832</v>
      </c>
      <c r="D8" s="31" t="s">
        <v>833</v>
      </c>
      <c r="E8" s="31" t="s">
        <v>834</v>
      </c>
      <c r="F8" s="31" t="s">
        <v>835</v>
      </c>
      <c r="G8" s="31" t="s">
        <v>836</v>
      </c>
      <c r="H8" s="31" t="s">
        <v>837</v>
      </c>
      <c r="I8" s="266" t="s">
        <v>838</v>
      </c>
      <c r="J8" s="265"/>
    </row>
    <row r="9" spans="1:10" ht="32.25" customHeight="1" x14ac:dyDescent="0.25">
      <c r="A9" s="4" t="s">
        <v>1276</v>
      </c>
      <c r="B9" s="4" t="s">
        <v>0</v>
      </c>
      <c r="C9" s="95">
        <v>0</v>
      </c>
      <c r="D9" s="95" t="s">
        <v>0</v>
      </c>
      <c r="E9" s="95">
        <v>0</v>
      </c>
      <c r="F9" s="95" t="s">
        <v>0</v>
      </c>
      <c r="G9" s="95">
        <v>0</v>
      </c>
      <c r="H9" s="102" t="s">
        <v>1277</v>
      </c>
      <c r="I9" s="95">
        <v>106697996.08</v>
      </c>
      <c r="J9" s="267">
        <f>+C9+E9+G9+I9</f>
        <v>106697996.08</v>
      </c>
    </row>
    <row r="10" spans="1:10" x14ac:dyDescent="0.25">
      <c r="A10" s="4" t="s">
        <v>0</v>
      </c>
      <c r="B10" s="4" t="s">
        <v>0</v>
      </c>
      <c r="C10" s="4" t="s">
        <v>0</v>
      </c>
      <c r="D10" s="4" t="s">
        <v>0</v>
      </c>
      <c r="E10" s="4" t="s">
        <v>0</v>
      </c>
      <c r="F10" s="4" t="s">
        <v>0</v>
      </c>
      <c r="G10" s="4" t="s">
        <v>0</v>
      </c>
      <c r="H10" s="4" t="s">
        <v>0</v>
      </c>
      <c r="I10" s="95" t="s">
        <v>0</v>
      </c>
      <c r="J10" s="95" t="s">
        <v>0</v>
      </c>
    </row>
    <row r="11" spans="1:10" x14ac:dyDescent="0.25">
      <c r="A11" s="31" t="s">
        <v>501</v>
      </c>
      <c r="B11" s="31" t="s">
        <v>0</v>
      </c>
      <c r="C11" s="31" t="s">
        <v>0</v>
      </c>
      <c r="D11" s="31" t="s">
        <v>0</v>
      </c>
      <c r="E11" s="31" t="s">
        <v>0</v>
      </c>
      <c r="F11" s="31" t="s">
        <v>0</v>
      </c>
      <c r="G11" s="31" t="s">
        <v>0</v>
      </c>
      <c r="H11" s="31" t="s">
        <v>0</v>
      </c>
      <c r="I11" s="266" t="s">
        <v>0</v>
      </c>
      <c r="J11" s="265" t="s">
        <v>0</v>
      </c>
    </row>
    <row r="12" spans="1:10" x14ac:dyDescent="0.25">
      <c r="A12" s="1"/>
      <c r="B12" s="1"/>
      <c r="C12" s="1"/>
      <c r="D12" s="1"/>
      <c r="E12" s="1"/>
      <c r="F12" s="1"/>
      <c r="G12" s="1"/>
      <c r="H12" s="1"/>
      <c r="I12" s="93"/>
      <c r="J12" s="93"/>
    </row>
    <row r="13" spans="1:10" x14ac:dyDescent="0.25">
      <c r="A13" s="173"/>
      <c r="B13" s="173"/>
      <c r="C13" s="173"/>
      <c r="D13" s="173"/>
      <c r="E13" s="173"/>
      <c r="F13" s="173"/>
      <c r="G13" s="173"/>
      <c r="H13" s="173"/>
      <c r="I13" s="173"/>
      <c r="J13" s="173"/>
    </row>
  </sheetData>
  <mergeCells count="8">
    <mergeCell ref="A1:J1"/>
    <mergeCell ref="A13:J13"/>
    <mergeCell ref="A4:A7"/>
    <mergeCell ref="A2:J2"/>
    <mergeCell ref="B4:C6"/>
    <mergeCell ref="D4:E6"/>
    <mergeCell ref="F4:G6"/>
    <mergeCell ref="H4:I6"/>
  </mergeCells>
  <pageMargins left="0.70866141732283472" right="0.70866141732283472" top="0.74803149606299213" bottom="0.74803149606299213" header="0.31496062992125984" footer="0.31496062992125984"/>
  <pageSetup scale="58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7" tint="0.59999389629810485"/>
    <pageSetUpPr fitToPage="1"/>
  </sheetPr>
  <dimension ref="A1:D16"/>
  <sheetViews>
    <sheetView workbookViewId="0">
      <selection activeCell="A2" sqref="A2:XFD2"/>
    </sheetView>
  </sheetViews>
  <sheetFormatPr baseColWidth="10" defaultRowHeight="15" x14ac:dyDescent="0.25"/>
  <cols>
    <col min="1" max="1" width="45.7109375" bestFit="1" customWidth="1"/>
    <col min="2" max="2" width="11.5703125" bestFit="1" customWidth="1"/>
    <col min="3" max="3" width="15.140625" bestFit="1" customWidth="1"/>
    <col min="4" max="4" width="19.7109375" bestFit="1" customWidth="1"/>
  </cols>
  <sheetData>
    <row r="1" spans="1:4" ht="33" customHeight="1" x14ac:dyDescent="0.25">
      <c r="A1" s="133" t="s">
        <v>1271</v>
      </c>
      <c r="B1" s="133"/>
      <c r="C1" s="133"/>
      <c r="D1" s="133"/>
    </row>
    <row r="2" spans="1:4" ht="15.75" x14ac:dyDescent="0.25">
      <c r="A2" s="32" t="s">
        <v>0</v>
      </c>
      <c r="B2" s="1"/>
      <c r="C2" s="1"/>
      <c r="D2" s="1"/>
    </row>
    <row r="3" spans="1:4" x14ac:dyDescent="0.25">
      <c r="A3" s="181" t="s">
        <v>839</v>
      </c>
      <c r="B3" s="182"/>
      <c r="C3" s="182"/>
      <c r="D3" s="183"/>
    </row>
    <row r="4" spans="1:4" x14ac:dyDescent="0.25">
      <c r="A4" s="33" t="s">
        <v>840</v>
      </c>
      <c r="B4" s="33" t="s">
        <v>841</v>
      </c>
      <c r="C4" s="33" t="s">
        <v>842</v>
      </c>
      <c r="D4" s="33" t="s">
        <v>2</v>
      </c>
    </row>
    <row r="5" spans="1:4" x14ac:dyDescent="0.25">
      <c r="A5" s="4" t="s">
        <v>0</v>
      </c>
      <c r="B5" s="26"/>
      <c r="C5" s="26"/>
      <c r="D5" s="26"/>
    </row>
    <row r="6" spans="1:4" x14ac:dyDescent="0.25">
      <c r="A6" s="4" t="s">
        <v>0</v>
      </c>
      <c r="B6" s="4" t="s">
        <v>0</v>
      </c>
      <c r="C6" s="4" t="s">
        <v>0</v>
      </c>
      <c r="D6" s="4" t="s">
        <v>0</v>
      </c>
    </row>
    <row r="7" spans="1:4" x14ac:dyDescent="0.25">
      <c r="A7" s="33" t="s">
        <v>501</v>
      </c>
      <c r="B7" s="33"/>
      <c r="C7" s="33"/>
      <c r="D7" s="33" t="s">
        <v>0</v>
      </c>
    </row>
    <row r="8" spans="1:4" x14ac:dyDescent="0.25">
      <c r="A8" s="2" t="s">
        <v>0</v>
      </c>
      <c r="B8" s="1"/>
      <c r="C8" s="1"/>
      <c r="D8" s="1"/>
    </row>
    <row r="9" spans="1:4" x14ac:dyDescent="0.25">
      <c r="A9" s="2" t="s">
        <v>0</v>
      </c>
      <c r="B9" s="1"/>
      <c r="C9" s="1"/>
      <c r="D9" s="1"/>
    </row>
    <row r="10" spans="1:4" x14ac:dyDescent="0.25">
      <c r="A10" s="181" t="s">
        <v>843</v>
      </c>
      <c r="B10" s="182"/>
      <c r="C10" s="182"/>
      <c r="D10" s="183"/>
    </row>
    <row r="11" spans="1:4" x14ac:dyDescent="0.25">
      <c r="A11" s="33" t="s">
        <v>844</v>
      </c>
      <c r="B11" s="33" t="s">
        <v>841</v>
      </c>
      <c r="C11" s="33" t="s">
        <v>842</v>
      </c>
      <c r="D11" s="33" t="s">
        <v>2</v>
      </c>
    </row>
    <row r="12" spans="1:4" x14ac:dyDescent="0.25">
      <c r="A12" s="4" t="s">
        <v>0</v>
      </c>
      <c r="B12" s="26"/>
      <c r="C12" s="4" t="s">
        <v>0</v>
      </c>
      <c r="D12" s="4" t="s">
        <v>0</v>
      </c>
    </row>
    <row r="13" spans="1:4" x14ac:dyDescent="0.25">
      <c r="A13" s="4" t="s">
        <v>0</v>
      </c>
      <c r="B13" s="4" t="s">
        <v>0</v>
      </c>
      <c r="C13" s="4" t="s">
        <v>0</v>
      </c>
      <c r="D13" s="4" t="s">
        <v>0</v>
      </c>
    </row>
    <row r="14" spans="1:4" x14ac:dyDescent="0.25">
      <c r="A14" s="33" t="s">
        <v>501</v>
      </c>
      <c r="B14" s="33"/>
      <c r="C14" s="33"/>
      <c r="D14" s="33" t="s">
        <v>0</v>
      </c>
    </row>
    <row r="16" spans="1:4" ht="26.25" x14ac:dyDescent="0.4">
      <c r="A16" s="184" t="s">
        <v>1278</v>
      </c>
      <c r="B16" s="184"/>
      <c r="C16" s="184"/>
      <c r="D16" s="184"/>
    </row>
  </sheetData>
  <mergeCells count="4">
    <mergeCell ref="A3:D3"/>
    <mergeCell ref="A10:D10"/>
    <mergeCell ref="A1:D1"/>
    <mergeCell ref="A16:D16"/>
  </mergeCells>
  <printOptions horizontalCentered="1"/>
  <pageMargins left="0.70866141732283472" right="0.70866141732283472" top="0.74803149606299213" bottom="0.74803149606299213" header="0.31496062992125984" footer="0.31496062992125984"/>
  <pageSetup scale="9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22</vt:i4>
      </vt:variant>
      <vt:variant>
        <vt:lpstr>Rangos con nombre</vt:lpstr>
      </vt:variant>
      <vt:variant>
        <vt:i4>7</vt:i4>
      </vt:variant>
    </vt:vector>
  </HeadingPairs>
  <TitlesOfParts>
    <vt:vector size="29" baseType="lpstr"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18</vt:lpstr>
      <vt:lpstr>19</vt:lpstr>
      <vt:lpstr>23</vt:lpstr>
      <vt:lpstr>26</vt:lpstr>
      <vt:lpstr>27</vt:lpstr>
      <vt:lpstr>28</vt:lpstr>
      <vt:lpstr>_ftnref1</vt:lpstr>
      <vt:lpstr>'15'!Títulos_a_imprimir</vt:lpstr>
      <vt:lpstr>'28'!Títulos_a_imprimir</vt:lpstr>
      <vt:lpstr>'3'!Títulos_a_imprimir</vt:lpstr>
      <vt:lpstr>'5'!Títulos_a_imprimir</vt:lpstr>
      <vt:lpstr>'6'!Títulos_a_imprimir</vt:lpstr>
      <vt:lpstr>'7'!Títulos_a_imprimir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Edgar Ramirez</dc:creator>
  <cp:lastModifiedBy>Estefania</cp:lastModifiedBy>
  <cp:lastPrinted>2018-08-27T15:26:44Z</cp:lastPrinted>
  <dcterms:created xsi:type="dcterms:W3CDTF">2017-06-15T16:06:20Z</dcterms:created>
  <dcterms:modified xsi:type="dcterms:W3CDTF">2019-03-22T16:39:23Z</dcterms:modified>
</cp:coreProperties>
</file>