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 TV 2019\"/>
    </mc:Choice>
  </mc:AlternateContent>
  <xr:revisionPtr revIDLastSave="0" documentId="8_{9891D06C-7C52-42E3-BA4D-5071686CC4A6}" xr6:coauthVersionLast="41" xr6:coauthVersionMax="41" xr10:uidLastSave="{00000000-0000-0000-0000-000000000000}"/>
  <bookViews>
    <workbookView xWindow="-120" yWindow="-120" windowWidth="24240" windowHeight="13140" activeTab="6" xr2:uid="{00000000-000D-0000-FFFF-FFFF00000000}"/>
  </bookViews>
  <sheets>
    <sheet name="COG" sheetId="1" r:id="rId1"/>
    <sheet name="CA" sheetId="2" r:id="rId2"/>
    <sheet name="CFG" sheetId="3" r:id="rId3"/>
    <sheet name="CTG" sheetId="4" r:id="rId4"/>
    <sheet name="PROGRAMAS Y PROYECTOS" sheetId="5" r:id="rId5"/>
    <sheet name="PRIORIDADES DEL GASTO" sheetId="6" r:id="rId6"/>
    <sheet name="ANALITICO DE PLAZAS" sheetId="7" r:id="rId7"/>
  </sheets>
  <externalReferences>
    <externalReference r:id="rId8"/>
  </externalReferences>
  <definedNames>
    <definedName name="_xlnm._FilterDatabase" localSheetId="0" hidden="1">COG!$A$6:$C$38</definedName>
  </definedNames>
  <calcPr calcId="181029"/>
</workbook>
</file>

<file path=xl/calcChain.xml><?xml version="1.0" encoding="utf-8"?>
<calcChain xmlns="http://schemas.openxmlformats.org/spreadsheetml/2006/main">
  <c r="E30" i="7" l="1"/>
  <c r="F28" i="7"/>
  <c r="E28" i="7"/>
  <c r="D28" i="7"/>
  <c r="F26" i="7"/>
  <c r="E26" i="7"/>
  <c r="D26" i="7"/>
  <c r="F22" i="7"/>
  <c r="E22" i="7"/>
  <c r="D22" i="7"/>
  <c r="F19" i="7"/>
  <c r="F30" i="7" s="1"/>
  <c r="E19" i="7"/>
  <c r="D19" i="7"/>
  <c r="D30" i="7" s="1"/>
  <c r="C8" i="5" l="1"/>
  <c r="C8" i="4"/>
  <c r="C38" i="1" l="1"/>
  <c r="C37" i="1"/>
  <c r="C35" i="1"/>
  <c r="C34" i="1"/>
  <c r="C32" i="1"/>
  <c r="C31" i="1" s="1"/>
  <c r="C30" i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4" i="1"/>
  <c r="C13" i="1"/>
  <c r="C12" i="1"/>
  <c r="C11" i="1"/>
  <c r="C10" i="1"/>
  <c r="C9" i="1"/>
  <c r="C33" i="1" l="1"/>
  <c r="C36" i="1"/>
  <c r="C15" i="1"/>
  <c r="C22" i="1"/>
  <c r="C8" i="1"/>
  <c r="C7" i="1" l="1"/>
</calcChain>
</file>

<file path=xl/sharedStrings.xml><?xml version="1.0" encoding="utf-8"?>
<sst xmlns="http://schemas.openxmlformats.org/spreadsheetml/2006/main" count="164" uniqueCount="101">
  <si>
    <t>INSTITUTO MUNICIPAL DE VIVIENDA</t>
  </si>
  <si>
    <t xml:space="preserve"> DEL MUNICIPIO DE CELAYA, GUANAJUATO</t>
  </si>
  <si>
    <t>PRESUPUESTO DE EGRESOS  PARA EL EJERCICIO FISCAL 2019</t>
  </si>
  <si>
    <t>CAPITULO</t>
  </si>
  <si>
    <t>EGRESOS</t>
  </si>
  <si>
    <t>SERVICIOS PERSONALES</t>
  </si>
  <si>
    <t>Remuneraciones  a personal de carter permanente.</t>
  </si>
  <si>
    <t>Remuneraciones a personal de carácter transitorio.</t>
  </si>
  <si>
    <t>Remuneraciones adicionales y especiales.</t>
  </si>
  <si>
    <t>Seguridad social.</t>
  </si>
  <si>
    <t>Otras prestaciones sociales y economicas.</t>
  </si>
  <si>
    <t>Estimulos de pago a servidores publicos.</t>
  </si>
  <si>
    <t>MATERIALES Y SUMINISTROS</t>
  </si>
  <si>
    <t>Materiales de administracion, emison de documentos y articulos oficiales.</t>
  </si>
  <si>
    <t>Alimentos y utencilios.</t>
  </si>
  <si>
    <t xml:space="preserve">Materiales y articulos de construccion y repación. </t>
  </si>
  <si>
    <t>Combustibles y lublicantes.</t>
  </si>
  <si>
    <t>Vestuarios, blancos y prendas de proteccion y articulos deportivos.</t>
  </si>
  <si>
    <t>Herramientas, refacciones y accesorios menores.</t>
  </si>
  <si>
    <t>SERVICIOS GENERALES</t>
  </si>
  <si>
    <t>Servicios básicos.</t>
  </si>
  <si>
    <t>Servicios de arrendamiento.</t>
  </si>
  <si>
    <t>Servicios profesionales, cientificos, tecnicos y otros servicios.</t>
  </si>
  <si>
    <t>Servicios financieros, bancarios y comerciales.</t>
  </si>
  <si>
    <t>Servicios de instralación, repación, mantenimiento y conservacion.</t>
  </si>
  <si>
    <t>Servicios e comunicación social y publicidad.</t>
  </si>
  <si>
    <t>Servicios de traslado y viaticos.</t>
  </si>
  <si>
    <t>Otros servicios generales.</t>
  </si>
  <si>
    <t>TRANSFERENCIAS  ASIGNACIONES, SUBSIDIOS Y OTRAS AYUDAS</t>
  </si>
  <si>
    <t>Subsidios a la vivienda</t>
  </si>
  <si>
    <t>BIENES MUEBLES, INMUEBLES E INTANGIBLES</t>
  </si>
  <si>
    <t>Mobiliario y equipo de adminisración.</t>
  </si>
  <si>
    <t>Vehiculos y equipo de transporte</t>
  </si>
  <si>
    <t>INVERSION PUBLICA</t>
  </si>
  <si>
    <t xml:space="preserve">obra publica en bienes de dominio publico </t>
  </si>
  <si>
    <t>Obra publica en bienes propios.</t>
  </si>
  <si>
    <t xml:space="preserve">CLASIFICADOR POR OBJETO DEL GASTO </t>
  </si>
  <si>
    <t>APROBADO</t>
  </si>
  <si>
    <t>CLASIFICACIÓN ADMINISTRATIVA</t>
  </si>
  <si>
    <t>TOTAL</t>
  </si>
  <si>
    <t>31120-8601</t>
  </si>
  <si>
    <t>Instituto Municipal de Vivienda</t>
  </si>
  <si>
    <t>OTRAS ENTIDADES PARAMUNICIPALES</t>
  </si>
  <si>
    <t>CLASIFICACIÓN FUNCIONAL DEL GASTO</t>
  </si>
  <si>
    <t>DESARROLLO SOCIAL</t>
  </si>
  <si>
    <t>VIVIENDA Y SERVICIOS A LA COMUNIDAD</t>
  </si>
  <si>
    <t>INSTITUTO MUNICIPAL DE VIVIENDA DEL MUNICIPIO DE CELAYA, GUANAJUATO</t>
  </si>
  <si>
    <t>PRESUPUESTO DE EGRESOS PARA EL EJERCICIO FISCAL 2019</t>
  </si>
  <si>
    <t>CLASIFICADOR FUNCIONAL</t>
  </si>
  <si>
    <t>2.2.5</t>
  </si>
  <si>
    <t>CLASIFICACIÓN POR TIPO DE GASTO</t>
  </si>
  <si>
    <t>TIPO DE GASTO</t>
  </si>
  <si>
    <t>Gasto Corriente</t>
  </si>
  <si>
    <t>Gasto de Capital</t>
  </si>
  <si>
    <t>PROGRAMAS Y PROYECTOS</t>
  </si>
  <si>
    <t>CLASIFICADOR POR OBJETO DEL GASTO</t>
  </si>
  <si>
    <t>CLASIFICACIÓN PROGRAMATICA</t>
  </si>
  <si>
    <t>E0001</t>
  </si>
  <si>
    <t xml:space="preserve">SEVICIOS ADMINISTRATIVOS  </t>
  </si>
  <si>
    <t>E0002</t>
  </si>
  <si>
    <t xml:space="preserve">ENLACE  SOCIAL </t>
  </si>
  <si>
    <t>E0003</t>
  </si>
  <si>
    <t>S0004</t>
  </si>
  <si>
    <t>SERVICIOS Y URBANIZACIÓN</t>
  </si>
  <si>
    <t>APOYOS A LA SOCIEDAD</t>
  </si>
  <si>
    <t>PRIORIDAD</t>
  </si>
  <si>
    <t>DENOMINACION</t>
  </si>
  <si>
    <t>PRIORIDADES DEL GASTO</t>
  </si>
  <si>
    <t xml:space="preserve">VIVIENDA   </t>
  </si>
  <si>
    <t>Área/Departamento</t>
  </si>
  <si>
    <t>Plaza</t>
  </si>
  <si>
    <t>Nivel</t>
  </si>
  <si>
    <t>Número de plazas</t>
  </si>
  <si>
    <t>Confianza</t>
  </si>
  <si>
    <t>Base</t>
  </si>
  <si>
    <t> </t>
  </si>
  <si>
    <t>Suma</t>
  </si>
  <si>
    <t>ANALITICO DE PLAZAS 2019</t>
  </si>
  <si>
    <t>Total</t>
  </si>
  <si>
    <t xml:space="preserve">SERVICIOS ADMINISTRATIVOS </t>
  </si>
  <si>
    <t>DIRECTOR GENERAL</t>
  </si>
  <si>
    <t>A1</t>
  </si>
  <si>
    <t>SECRETARIA</t>
  </si>
  <si>
    <t>A3</t>
  </si>
  <si>
    <t>ENCARGADO DE COBRANZA</t>
  </si>
  <si>
    <t>ENCARGADO DE EGRESOS</t>
  </si>
  <si>
    <t>ENLACE ADMINISTRATIVO</t>
  </si>
  <si>
    <t>A2</t>
  </si>
  <si>
    <t>AUXILIAR CONTABLE</t>
  </si>
  <si>
    <t>AYUDANTE</t>
  </si>
  <si>
    <t>AUXILIAR JURIDICO</t>
  </si>
  <si>
    <t>EVENTUAL</t>
  </si>
  <si>
    <t>COORDINADOR ADMINISTRATIVO Y FINANCIERO</t>
  </si>
  <si>
    <t>COORDINADOR JURIDICO</t>
  </si>
  <si>
    <t>ENLACE SOCIAL</t>
  </si>
  <si>
    <t>COORDINADOR DE ENLACE SOCIAL</t>
  </si>
  <si>
    <t>SUPERVISOR SOCIAL</t>
  </si>
  <si>
    <t>COORDINADOR TECNICO</t>
  </si>
  <si>
    <t>SUPERVISOR TECNICO</t>
  </si>
  <si>
    <t>E0004</t>
  </si>
  <si>
    <t>VIGILANTE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</si>
</sst>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\-#,##0.00\ "/>
    <numFmt numFmtId="165" formatCode="0_ ;\-0\ "/>
    <numFmt numFmtId="166" formatCode="0.0_ ;\-0.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u/>
      <sz val="8"/>
      <color rgb="FF76140C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gradientFill degree="270">
        <stop position="0">
          <color theme="3" tint="-0.25098422193060094"/>
        </stop>
        <stop position="1">
          <color theme="4"/>
        </stop>
      </gradientFill>
    </fill>
    <fill>
      <patternFill patternType="solid">
        <fgColor theme="4" tint="-0.499984740745262"/>
        <bgColor auto="1"/>
      </patternFill>
    </fill>
    <fill>
      <gradientFill degree="4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</cellStyleXfs>
  <cellXfs count="91">
    <xf numFmtId="0" fontId="0" fillId="0" borderId="0" xfId="0"/>
    <xf numFmtId="43" fontId="0" fillId="0" borderId="0" xfId="0" applyNumberFormat="1"/>
    <xf numFmtId="43" fontId="0" fillId="0" borderId="0" xfId="1" applyFont="1"/>
    <xf numFmtId="43" fontId="3" fillId="0" borderId="0" xfId="1" applyFont="1"/>
    <xf numFmtId="0" fontId="11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3" fontId="5" fillId="3" borderId="1" xfId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/>
    </xf>
    <xf numFmtId="43" fontId="12" fillId="0" borderId="1" xfId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vertical="center" wrapText="1"/>
    </xf>
    <xf numFmtId="43" fontId="16" fillId="3" borderId="1" xfId="1" applyFont="1" applyFill="1" applyBorder="1" applyAlignment="1">
      <alignment horizontal="right" vertical="center" wrapText="1"/>
    </xf>
    <xf numFmtId="43" fontId="17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43" fontId="5" fillId="3" borderId="1" xfId="1" applyFont="1" applyFill="1" applyBorder="1" applyAlignment="1">
      <alignment horizontal="right" vertical="center"/>
    </xf>
    <xf numFmtId="43" fontId="12" fillId="0" borderId="1" xfId="1" applyFont="1" applyBorder="1" applyAlignment="1">
      <alignment horizontal="right" vertical="center"/>
    </xf>
    <xf numFmtId="0" fontId="8" fillId="4" borderId="0" xfId="0" applyFont="1" applyFill="1"/>
    <xf numFmtId="0" fontId="8" fillId="0" borderId="0" xfId="0" applyFont="1"/>
    <xf numFmtId="0" fontId="21" fillId="4" borderId="0" xfId="3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43" fontId="6" fillId="5" borderId="1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43" fontId="6" fillId="5" borderId="3" xfId="1" applyFont="1" applyFill="1" applyBorder="1" applyAlignment="1">
      <alignment horizontal="center" vertical="center" wrapText="1"/>
    </xf>
    <xf numFmtId="166" fontId="5" fillId="2" borderId="0" xfId="1" applyNumberFormat="1" applyFont="1" applyFill="1" applyAlignment="1">
      <alignment horizontal="center"/>
    </xf>
    <xf numFmtId="43" fontId="5" fillId="2" borderId="0" xfId="1" applyFont="1" applyFill="1"/>
    <xf numFmtId="0" fontId="19" fillId="6" borderId="4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right" vertical="center"/>
    </xf>
    <xf numFmtId="0" fontId="15" fillId="4" borderId="0" xfId="3" applyFont="1" applyFill="1" applyAlignment="1">
      <alignment horizontal="center"/>
    </xf>
    <xf numFmtId="0" fontId="23" fillId="4" borderId="0" xfId="3" applyFont="1" applyFill="1" applyAlignment="1">
      <alignment horizontal="center"/>
    </xf>
    <xf numFmtId="43" fontId="24" fillId="0" borderId="0" xfId="1" applyFont="1"/>
    <xf numFmtId="165" fontId="3" fillId="0" borderId="0" xfId="1" applyNumberFormat="1" applyFont="1" applyAlignment="1">
      <alignment horizontal="center"/>
    </xf>
    <xf numFmtId="0" fontId="6" fillId="6" borderId="4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4" fontId="24" fillId="0" borderId="0" xfId="0" applyNumberFormat="1" applyFont="1"/>
    <xf numFmtId="0" fontId="19" fillId="7" borderId="0" xfId="0" applyFont="1" applyFill="1" applyAlignment="1">
      <alignment horizontal="center" vertical="center"/>
    </xf>
    <xf numFmtId="165" fontId="27" fillId="0" borderId="0" xfId="1" applyNumberFormat="1" applyFont="1" applyAlignment="1">
      <alignment horizontal="center"/>
    </xf>
    <xf numFmtId="43" fontId="27" fillId="0" borderId="0" xfId="1" applyFont="1"/>
    <xf numFmtId="0" fontId="0" fillId="4" borderId="0" xfId="0" applyFill="1"/>
    <xf numFmtId="166" fontId="5" fillId="0" borderId="0" xfId="1" applyNumberFormat="1" applyFont="1" applyAlignment="1">
      <alignment horizontal="center"/>
    </xf>
    <xf numFmtId="43" fontId="5" fillId="0" borderId="0" xfId="1" applyFont="1"/>
    <xf numFmtId="164" fontId="6" fillId="6" borderId="1" xfId="0" applyNumberFormat="1" applyFont="1" applyFill="1" applyBorder="1" applyAlignment="1">
      <alignment horizontal="right" vertical="center"/>
    </xf>
    <xf numFmtId="165" fontId="19" fillId="6" borderId="2" xfId="1" applyNumberFormat="1" applyFont="1" applyFill="1" applyBorder="1" applyAlignment="1">
      <alignment horizontal="center"/>
    </xf>
    <xf numFmtId="43" fontId="19" fillId="6" borderId="6" xfId="1" applyFont="1" applyFill="1" applyBorder="1"/>
    <xf numFmtId="43" fontId="19" fillId="6" borderId="1" xfId="1" applyFont="1" applyFill="1" applyBorder="1"/>
    <xf numFmtId="0" fontId="3" fillId="2" borderId="0" xfId="0" applyFont="1" applyFill="1"/>
    <xf numFmtId="43" fontId="3" fillId="2" borderId="0" xfId="1" applyFont="1" applyFill="1"/>
    <xf numFmtId="0" fontId="0" fillId="0" borderId="0" xfId="0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0" fillId="4" borderId="0" xfId="0" applyFill="1" applyAlignment="1">
      <alignment horizontal="center"/>
    </xf>
    <xf numFmtId="0" fontId="19" fillId="8" borderId="1" xfId="0" applyFont="1" applyFill="1" applyBorder="1" applyAlignment="1">
      <alignment horizontal="right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3" fillId="4" borderId="0" xfId="3" applyFont="1" applyFill="1" applyAlignment="1">
      <alignment horizontal="center"/>
    </xf>
    <xf numFmtId="0" fontId="25" fillId="4" borderId="0" xfId="3" applyFont="1" applyFill="1" applyAlignment="1">
      <alignment horizontal="center"/>
    </xf>
    <xf numFmtId="0" fontId="19" fillId="6" borderId="0" xfId="0" applyFont="1" applyFill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25" fillId="4" borderId="0" xfId="3" applyFont="1" applyFill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23" fillId="4" borderId="0" xfId="3" applyFont="1" applyFill="1" applyAlignment="1">
      <alignment horizontal="center" vertical="center"/>
    </xf>
  </cellXfs>
  <cellStyles count="8">
    <cellStyle name="Millares" xfId="1" builtinId="3"/>
    <cellStyle name="Normal" xfId="0" builtinId="0"/>
    <cellStyle name="Normal 13" xfId="6" xr:uid="{00000000-0005-0000-0000-000002000000}"/>
    <cellStyle name="Normal 2" xfId="7" xr:uid="{00000000-0005-0000-0000-000003000000}"/>
    <cellStyle name="Normal 2 2" xfId="5" xr:uid="{00000000-0005-0000-0000-000004000000}"/>
    <cellStyle name="Normal 3" xfId="3" xr:uid="{00000000-0005-0000-0000-000005000000}"/>
    <cellStyle name="Normal 3 10" xfId="4" xr:uid="{00000000-0005-0000-0000-000006000000}"/>
    <cellStyle name="Normal_COG 2010_POA municipal 2011 170810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373</xdr:row>
          <xdr:rowOff>123825</xdr:rowOff>
        </xdr:from>
        <xdr:to>
          <xdr:col>6</xdr:col>
          <xdr:colOff>476250</xdr:colOff>
          <xdr:row>376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0</xdr:row>
          <xdr:rowOff>104775</xdr:rowOff>
        </xdr:from>
        <xdr:to>
          <xdr:col>2</xdr:col>
          <xdr:colOff>1162050</xdr:colOff>
          <xdr:row>2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59747</xdr:colOff>
      <xdr:row>0</xdr:row>
      <xdr:rowOff>142875</xdr:rowOff>
    </xdr:from>
    <xdr:to>
      <xdr:col>0</xdr:col>
      <xdr:colOff>962024</xdr:colOff>
      <xdr:row>3</xdr:row>
      <xdr:rowOff>114300</xdr:rowOff>
    </xdr:to>
    <xdr:pic>
      <xdr:nvPicPr>
        <xdr:cNvPr id="4" name="Imagen 4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91" r="59047" b="-1"/>
        <a:stretch/>
      </xdr:blipFill>
      <xdr:spPr bwMode="auto">
        <a:xfrm>
          <a:off x="59747" y="142875"/>
          <a:ext cx="902277" cy="619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341</xdr:row>
          <xdr:rowOff>123825</xdr:rowOff>
        </xdr:from>
        <xdr:to>
          <xdr:col>5</xdr:col>
          <xdr:colOff>381000</xdr:colOff>
          <xdr:row>344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0</xdr:row>
          <xdr:rowOff>114300</xdr:rowOff>
        </xdr:from>
        <xdr:to>
          <xdr:col>2</xdr:col>
          <xdr:colOff>1114425</xdr:colOff>
          <xdr:row>2</xdr:row>
          <xdr:rowOff>152400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59746</xdr:colOff>
      <xdr:row>0</xdr:row>
      <xdr:rowOff>142876</xdr:rowOff>
    </xdr:from>
    <xdr:to>
      <xdr:col>0</xdr:col>
      <xdr:colOff>971549</xdr:colOff>
      <xdr:row>2</xdr:row>
      <xdr:rowOff>276226</xdr:rowOff>
    </xdr:to>
    <xdr:pic>
      <xdr:nvPicPr>
        <xdr:cNvPr id="4" name="Imagen 4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91" r="59047" b="-1"/>
        <a:stretch/>
      </xdr:blipFill>
      <xdr:spPr bwMode="auto">
        <a:xfrm>
          <a:off x="59746" y="142876"/>
          <a:ext cx="911803" cy="552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0</xdr:row>
          <xdr:rowOff>95250</xdr:rowOff>
        </xdr:from>
        <xdr:to>
          <xdr:col>2</xdr:col>
          <xdr:colOff>1514475</xdr:colOff>
          <xdr:row>4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95250</xdr:rowOff>
    </xdr:from>
    <xdr:to>
      <xdr:col>1</xdr:col>
      <xdr:colOff>35503</xdr:colOff>
      <xdr:row>4</xdr:row>
      <xdr:rowOff>28575</xdr:rowOff>
    </xdr:to>
    <xdr:pic>
      <xdr:nvPicPr>
        <xdr:cNvPr id="4" name="Imagen 4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91" r="59047" b="-1"/>
        <a:stretch/>
      </xdr:blipFill>
      <xdr:spPr bwMode="auto">
        <a:xfrm>
          <a:off x="0" y="95250"/>
          <a:ext cx="911803" cy="552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0</xdr:row>
          <xdr:rowOff>104775</xdr:rowOff>
        </xdr:from>
        <xdr:to>
          <xdr:col>2</xdr:col>
          <xdr:colOff>1419225</xdr:colOff>
          <xdr:row>3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47625</xdr:colOff>
      <xdr:row>0</xdr:row>
      <xdr:rowOff>123825</xdr:rowOff>
    </xdr:from>
    <xdr:to>
      <xdr:col>0</xdr:col>
      <xdr:colOff>971550</xdr:colOff>
      <xdr:row>3</xdr:row>
      <xdr:rowOff>161925</xdr:rowOff>
    </xdr:to>
    <xdr:pic>
      <xdr:nvPicPr>
        <xdr:cNvPr id="3" name="Imagen 4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91" r="59047" b="-1"/>
        <a:stretch/>
      </xdr:blipFill>
      <xdr:spPr bwMode="auto">
        <a:xfrm>
          <a:off x="47625" y="123825"/>
          <a:ext cx="92392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0</xdr:row>
          <xdr:rowOff>104775</xdr:rowOff>
        </xdr:from>
        <xdr:to>
          <xdr:col>2</xdr:col>
          <xdr:colOff>1419225</xdr:colOff>
          <xdr:row>3</xdr:row>
          <xdr:rowOff>142875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47625</xdr:colOff>
      <xdr:row>0</xdr:row>
      <xdr:rowOff>123825</xdr:rowOff>
    </xdr:from>
    <xdr:to>
      <xdr:col>0</xdr:col>
      <xdr:colOff>981075</xdr:colOff>
      <xdr:row>3</xdr:row>
      <xdr:rowOff>161925</xdr:rowOff>
    </xdr:to>
    <xdr:pic>
      <xdr:nvPicPr>
        <xdr:cNvPr id="3" name="Imagen 4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91" r="59047" b="-1"/>
        <a:stretch/>
      </xdr:blipFill>
      <xdr:spPr bwMode="auto">
        <a:xfrm>
          <a:off x="47625" y="123825"/>
          <a:ext cx="933450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5067300</xdr:colOff>
          <xdr:row>0</xdr:row>
          <xdr:rowOff>133350</xdr:rowOff>
        </xdr:from>
        <xdr:to>
          <xdr:col>1</xdr:col>
          <xdr:colOff>5781675</xdr:colOff>
          <xdr:row>3</xdr:row>
          <xdr:rowOff>66675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142875</xdr:rowOff>
    </xdr:from>
    <xdr:to>
      <xdr:col>0</xdr:col>
      <xdr:colOff>895350</xdr:colOff>
      <xdr:row>3</xdr:row>
      <xdr:rowOff>66675</xdr:rowOff>
    </xdr:to>
    <xdr:pic>
      <xdr:nvPicPr>
        <xdr:cNvPr id="3" name="Imagen 4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91" r="59047" b="-1"/>
        <a:stretch/>
      </xdr:blipFill>
      <xdr:spPr bwMode="auto">
        <a:xfrm>
          <a:off x="38100" y="142875"/>
          <a:ext cx="857250" cy="495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133350</xdr:rowOff>
        </xdr:from>
        <xdr:to>
          <xdr:col>2</xdr:col>
          <xdr:colOff>0</xdr:colOff>
          <xdr:row>3</xdr:row>
          <xdr:rowOff>66675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142875</xdr:rowOff>
    </xdr:from>
    <xdr:to>
      <xdr:col>0</xdr:col>
      <xdr:colOff>1085850</xdr:colOff>
      <xdr:row>3</xdr:row>
      <xdr:rowOff>161925</xdr:rowOff>
    </xdr:to>
    <xdr:pic>
      <xdr:nvPicPr>
        <xdr:cNvPr id="3" name="Imagen 4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91" r="59047" b="-1"/>
        <a:stretch/>
      </xdr:blipFill>
      <xdr:spPr bwMode="auto">
        <a:xfrm>
          <a:off x="38100" y="142875"/>
          <a:ext cx="1047750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0</xdr:row>
          <xdr:rowOff>152400</xdr:rowOff>
        </xdr:from>
        <xdr:to>
          <xdr:col>5</xdr:col>
          <xdr:colOff>733425</xdr:colOff>
          <xdr:row>3</xdr:row>
          <xdr:rowOff>85725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/Documents/CP.%20ELENA/Informaci&#243;n%20Financiera/PRESUPUESTO%202019/6.-PRESUPUESTO%20DEL%20IMUVI%20PARA%20EL%20EJERCICIO%202019-BIS20122018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-egresos"/>
      <sheetName val="S-INGRESOS"/>
      <sheetName val="ANALITICA EG"/>
      <sheetName val="ANALITICA ING"/>
      <sheetName val="PLANTILLA EGRESOS"/>
      <sheetName val="PLANTILLA DE INGRESOS "/>
    </sheetNames>
    <sheetDataSet>
      <sheetData sheetId="0"/>
      <sheetData sheetId="1"/>
      <sheetData sheetId="2">
        <row r="378">
          <cell r="Q378">
            <v>2534596.44</v>
          </cell>
        </row>
        <row r="379">
          <cell r="Q379">
            <v>295025.68000000005</v>
          </cell>
        </row>
        <row r="380">
          <cell r="Q380">
            <v>544804.19000000006</v>
          </cell>
        </row>
        <row r="381">
          <cell r="Q381">
            <v>541523.3899999999</v>
          </cell>
        </row>
        <row r="382">
          <cell r="Q382">
            <v>293027.24</v>
          </cell>
        </row>
        <row r="383">
          <cell r="Q383">
            <v>516609.07</v>
          </cell>
        </row>
        <row r="384">
          <cell r="Q384">
            <v>200237.17</v>
          </cell>
        </row>
        <row r="385">
          <cell r="Q385">
            <v>47000</v>
          </cell>
        </row>
        <row r="386">
          <cell r="Q386">
            <v>275182.02</v>
          </cell>
        </row>
        <row r="387">
          <cell r="Q387">
            <v>148500</v>
          </cell>
        </row>
        <row r="388">
          <cell r="Q388">
            <v>48100</v>
          </cell>
        </row>
        <row r="389">
          <cell r="Q389">
            <v>38680.68</v>
          </cell>
        </row>
        <row r="390">
          <cell r="Q390">
            <v>105800</v>
          </cell>
        </row>
        <row r="391">
          <cell r="Q391">
            <v>397300</v>
          </cell>
        </row>
        <row r="392">
          <cell r="Q392">
            <v>1174000</v>
          </cell>
        </row>
        <row r="393">
          <cell r="Q393">
            <v>112000</v>
          </cell>
        </row>
        <row r="394">
          <cell r="Q394">
            <v>180544.44</v>
          </cell>
        </row>
        <row r="395">
          <cell r="Q395">
            <v>137459.35</v>
          </cell>
        </row>
        <row r="396">
          <cell r="Q396">
            <v>42000</v>
          </cell>
        </row>
        <row r="397">
          <cell r="Q397">
            <v>342295</v>
          </cell>
        </row>
        <row r="398">
          <cell r="Q398">
            <v>600000</v>
          </cell>
        </row>
        <row r="399">
          <cell r="Q399">
            <v>85500</v>
          </cell>
        </row>
        <row r="400">
          <cell r="Q400">
            <v>600000</v>
          </cell>
        </row>
        <row r="401">
          <cell r="Q401">
            <v>3593018.86</v>
          </cell>
        </row>
        <row r="402">
          <cell r="Q402">
            <v>850000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5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5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5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5" Type="http://schemas.openxmlformats.org/officeDocument/2006/relationships/oleObject" Target="../embeddings/oleObject10.bin"/><Relationship Id="rId4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workbookViewId="0">
      <selection activeCell="B19" sqref="B19"/>
    </sheetView>
  </sheetViews>
  <sheetFormatPr baseColWidth="10" defaultRowHeight="15" x14ac:dyDescent="0.25"/>
  <cols>
    <col min="1" max="1" width="20" style="4" customWidth="1"/>
    <col min="2" max="2" width="66.7109375" style="4" customWidth="1"/>
    <col min="3" max="3" width="17.5703125" style="4" customWidth="1"/>
    <col min="4" max="4" width="13.140625" bestFit="1" customWidth="1"/>
    <col min="5" max="5" width="14.140625" bestFit="1" customWidth="1"/>
  </cols>
  <sheetData>
    <row r="1" spans="1:7" ht="15.75" customHeight="1" x14ac:dyDescent="0.25">
      <c r="A1" s="76" t="s">
        <v>0</v>
      </c>
      <c r="B1" s="76"/>
      <c r="C1" s="76"/>
    </row>
    <row r="2" spans="1:7" ht="15.75" customHeight="1" x14ac:dyDescent="0.25">
      <c r="A2" s="76" t="s">
        <v>1</v>
      </c>
      <c r="B2" s="76"/>
      <c r="C2" s="76"/>
    </row>
    <row r="3" spans="1:7" ht="19.5" customHeight="1" x14ac:dyDescent="0.25">
      <c r="A3" s="30"/>
      <c r="B3" s="31" t="s">
        <v>2</v>
      </c>
      <c r="C3" s="30"/>
    </row>
    <row r="4" spans="1:7" x14ac:dyDescent="0.25">
      <c r="A4" s="30"/>
      <c r="B4" s="47" t="s">
        <v>55</v>
      </c>
      <c r="C4" s="30"/>
      <c r="E4" s="2"/>
      <c r="G4" s="1"/>
    </row>
    <row r="5" spans="1:7" ht="9" customHeight="1" x14ac:dyDescent="0.25">
      <c r="A5" s="77"/>
      <c r="B5" s="77"/>
      <c r="C5" s="77"/>
      <c r="E5" s="2"/>
      <c r="G5" s="1"/>
    </row>
    <row r="6" spans="1:7" x14ac:dyDescent="0.25">
      <c r="A6" s="78" t="s">
        <v>36</v>
      </c>
      <c r="B6" s="79"/>
      <c r="C6" s="32" t="s">
        <v>37</v>
      </c>
      <c r="D6" s="1"/>
    </row>
    <row r="7" spans="1:7" x14ac:dyDescent="0.25">
      <c r="A7" s="33" t="s">
        <v>3</v>
      </c>
      <c r="B7" s="33" t="s">
        <v>4</v>
      </c>
      <c r="C7" s="34">
        <f>+C8+C15+C22+C31+C33+C36</f>
        <v>13703203.530000001</v>
      </c>
      <c r="D7" s="3"/>
    </row>
    <row r="8" spans="1:7" x14ac:dyDescent="0.25">
      <c r="A8" s="5">
        <v>1000</v>
      </c>
      <c r="B8" s="6" t="s">
        <v>5</v>
      </c>
      <c r="C8" s="7">
        <f>SUM(C9:C14)</f>
        <v>4725586.0100000007</v>
      </c>
      <c r="D8" s="1"/>
    </row>
    <row r="9" spans="1:7" x14ac:dyDescent="0.25">
      <c r="A9" s="8">
        <v>1100</v>
      </c>
      <c r="B9" s="9" t="s">
        <v>6</v>
      </c>
      <c r="C9" s="10">
        <f>+'[1]ANALITICA EG'!Q378</f>
        <v>2534596.44</v>
      </c>
    </row>
    <row r="10" spans="1:7" x14ac:dyDescent="0.25">
      <c r="A10" s="11">
        <v>1200</v>
      </c>
      <c r="B10" s="12" t="s">
        <v>7</v>
      </c>
      <c r="C10" s="10">
        <f>+'[1]ANALITICA EG'!Q379</f>
        <v>295025.68000000005</v>
      </c>
    </row>
    <row r="11" spans="1:7" x14ac:dyDescent="0.25">
      <c r="A11" s="11">
        <v>1300</v>
      </c>
      <c r="B11" s="12" t="s">
        <v>8</v>
      </c>
      <c r="C11" s="10">
        <f>+'[1]ANALITICA EG'!Q380</f>
        <v>544804.19000000006</v>
      </c>
    </row>
    <row r="12" spans="1:7" x14ac:dyDescent="0.25">
      <c r="A12" s="13">
        <v>1400</v>
      </c>
      <c r="B12" s="14" t="s">
        <v>9</v>
      </c>
      <c r="C12" s="10">
        <f>+'[1]ANALITICA EG'!Q381</f>
        <v>541523.3899999999</v>
      </c>
    </row>
    <row r="13" spans="1:7" x14ac:dyDescent="0.25">
      <c r="A13" s="13">
        <v>1500</v>
      </c>
      <c r="B13" s="14" t="s">
        <v>10</v>
      </c>
      <c r="C13" s="10">
        <f>+'[1]ANALITICA EG'!Q382</f>
        <v>293027.24</v>
      </c>
    </row>
    <row r="14" spans="1:7" x14ac:dyDescent="0.25">
      <c r="A14" s="13">
        <v>1700</v>
      </c>
      <c r="B14" s="14" t="s">
        <v>11</v>
      </c>
      <c r="C14" s="10">
        <f>+'[1]ANALITICA EG'!Q383</f>
        <v>516609.07</v>
      </c>
    </row>
    <row r="15" spans="1:7" x14ac:dyDescent="0.25">
      <c r="A15" s="15">
        <v>2000</v>
      </c>
      <c r="B15" s="16" t="s">
        <v>12</v>
      </c>
      <c r="C15" s="17">
        <f>SUM(C16:C21)</f>
        <v>757699.87000000011</v>
      </c>
      <c r="E15" s="1"/>
    </row>
    <row r="16" spans="1:7" x14ac:dyDescent="0.25">
      <c r="A16" s="13">
        <v>2100</v>
      </c>
      <c r="B16" s="14" t="s">
        <v>13</v>
      </c>
      <c r="C16" s="18">
        <f>+'[1]ANALITICA EG'!Q384</f>
        <v>200237.17</v>
      </c>
    </row>
    <row r="17" spans="1:3" x14ac:dyDescent="0.25">
      <c r="A17" s="13">
        <v>2200</v>
      </c>
      <c r="B17" s="14" t="s">
        <v>14</v>
      </c>
      <c r="C17" s="18">
        <f>+'[1]ANALITICA EG'!Q385</f>
        <v>47000</v>
      </c>
    </row>
    <row r="18" spans="1:3" x14ac:dyDescent="0.25">
      <c r="A18" s="19">
        <v>2400</v>
      </c>
      <c r="B18" s="12" t="s">
        <v>15</v>
      </c>
      <c r="C18" s="18">
        <f>+'[1]ANALITICA EG'!Q386</f>
        <v>275182.02</v>
      </c>
    </row>
    <row r="19" spans="1:3" x14ac:dyDescent="0.25">
      <c r="A19" s="19">
        <v>2600</v>
      </c>
      <c r="B19" s="12" t="s">
        <v>16</v>
      </c>
      <c r="C19" s="18">
        <f>+'[1]ANALITICA EG'!Q387</f>
        <v>148500</v>
      </c>
    </row>
    <row r="20" spans="1:3" x14ac:dyDescent="0.25">
      <c r="A20" s="19">
        <v>2700</v>
      </c>
      <c r="B20" s="12" t="s">
        <v>17</v>
      </c>
      <c r="C20" s="18">
        <f>+'[1]ANALITICA EG'!Q388</f>
        <v>48100</v>
      </c>
    </row>
    <row r="21" spans="1:3" x14ac:dyDescent="0.25">
      <c r="A21" s="19">
        <v>2900</v>
      </c>
      <c r="B21" s="12" t="s">
        <v>18</v>
      </c>
      <c r="C21" s="18">
        <f>+'[1]ANALITICA EG'!Q389</f>
        <v>38680.68</v>
      </c>
    </row>
    <row r="22" spans="1:3" x14ac:dyDescent="0.25">
      <c r="A22" s="20">
        <v>3000</v>
      </c>
      <c r="B22" s="21" t="s">
        <v>19</v>
      </c>
      <c r="C22" s="17">
        <f>SUM(C23:C30)</f>
        <v>2491398.79</v>
      </c>
    </row>
    <row r="23" spans="1:3" x14ac:dyDescent="0.25">
      <c r="A23" s="22">
        <v>3100</v>
      </c>
      <c r="B23" s="12" t="s">
        <v>20</v>
      </c>
      <c r="C23" s="18">
        <f>+'[1]ANALITICA EG'!Q390</f>
        <v>105800</v>
      </c>
    </row>
    <row r="24" spans="1:3" x14ac:dyDescent="0.25">
      <c r="A24" s="22">
        <v>3200</v>
      </c>
      <c r="B24" s="12" t="s">
        <v>21</v>
      </c>
      <c r="C24" s="18">
        <f>+'[1]ANALITICA EG'!Q391</f>
        <v>397300</v>
      </c>
    </row>
    <row r="25" spans="1:3" x14ac:dyDescent="0.25">
      <c r="A25" s="19">
        <v>3300</v>
      </c>
      <c r="B25" s="12" t="s">
        <v>22</v>
      </c>
      <c r="C25" s="18">
        <f>+'[1]ANALITICA EG'!Q392</f>
        <v>1174000</v>
      </c>
    </row>
    <row r="26" spans="1:3" x14ac:dyDescent="0.25">
      <c r="A26" s="19">
        <v>3400</v>
      </c>
      <c r="B26" s="12" t="s">
        <v>23</v>
      </c>
      <c r="C26" s="18">
        <f>+'[1]ANALITICA EG'!Q393</f>
        <v>112000</v>
      </c>
    </row>
    <row r="27" spans="1:3" x14ac:dyDescent="0.25">
      <c r="A27" s="22">
        <v>3500</v>
      </c>
      <c r="B27" s="12" t="s">
        <v>24</v>
      </c>
      <c r="C27" s="18">
        <f>+'[1]ANALITICA EG'!Q394</f>
        <v>180544.44</v>
      </c>
    </row>
    <row r="28" spans="1:3" x14ac:dyDescent="0.25">
      <c r="A28" s="19">
        <v>3600</v>
      </c>
      <c r="B28" s="12" t="s">
        <v>25</v>
      </c>
      <c r="C28" s="18">
        <f>+'[1]ANALITICA EG'!Q395</f>
        <v>137459.35</v>
      </c>
    </row>
    <row r="29" spans="1:3" x14ac:dyDescent="0.25">
      <c r="A29" s="19">
        <v>3700</v>
      </c>
      <c r="B29" s="12" t="s">
        <v>26</v>
      </c>
      <c r="C29" s="18">
        <f>+'[1]ANALITICA EG'!Q396</f>
        <v>42000</v>
      </c>
    </row>
    <row r="30" spans="1:3" x14ac:dyDescent="0.25">
      <c r="A30" s="22">
        <v>3900</v>
      </c>
      <c r="B30" s="12" t="s">
        <v>27</v>
      </c>
      <c r="C30" s="18">
        <f>+'[1]ANALITICA EG'!Q397</f>
        <v>342295</v>
      </c>
    </row>
    <row r="31" spans="1:3" x14ac:dyDescent="0.25">
      <c r="A31" s="23">
        <v>4000</v>
      </c>
      <c r="B31" s="24" t="s">
        <v>28</v>
      </c>
      <c r="C31" s="17">
        <f>SUM(C32)</f>
        <v>600000</v>
      </c>
    </row>
    <row r="32" spans="1:3" x14ac:dyDescent="0.25">
      <c r="A32" s="22">
        <v>4300</v>
      </c>
      <c r="B32" s="12" t="s">
        <v>29</v>
      </c>
      <c r="C32" s="18">
        <f>+'[1]ANALITICA EG'!Q398</f>
        <v>600000</v>
      </c>
    </row>
    <row r="33" spans="1:3" x14ac:dyDescent="0.25">
      <c r="A33" s="23">
        <v>5000</v>
      </c>
      <c r="B33" s="21" t="s">
        <v>30</v>
      </c>
      <c r="C33" s="25">
        <f>SUM(C34:C35)</f>
        <v>685500</v>
      </c>
    </row>
    <row r="34" spans="1:3" x14ac:dyDescent="0.25">
      <c r="A34" s="19">
        <v>5100</v>
      </c>
      <c r="B34" s="12" t="s">
        <v>31</v>
      </c>
      <c r="C34" s="26">
        <f>+'[1]ANALITICA EG'!Q399</f>
        <v>85500</v>
      </c>
    </row>
    <row r="35" spans="1:3" x14ac:dyDescent="0.25">
      <c r="A35" s="19">
        <v>5400</v>
      </c>
      <c r="B35" s="12" t="s">
        <v>32</v>
      </c>
      <c r="C35" s="26">
        <f>+'[1]ANALITICA EG'!Q400</f>
        <v>600000</v>
      </c>
    </row>
    <row r="36" spans="1:3" x14ac:dyDescent="0.25">
      <c r="A36" s="20">
        <v>6000</v>
      </c>
      <c r="B36" s="21" t="s">
        <v>33</v>
      </c>
      <c r="C36" s="17">
        <f>SUM(C37:C38)</f>
        <v>4443018.8599999994</v>
      </c>
    </row>
    <row r="37" spans="1:3" x14ac:dyDescent="0.25">
      <c r="A37" s="22">
        <v>6100</v>
      </c>
      <c r="B37" s="12" t="s">
        <v>34</v>
      </c>
      <c r="C37" s="18">
        <f>'[1]ANALITICA EG'!Q401</f>
        <v>3593018.86</v>
      </c>
    </row>
    <row r="38" spans="1:3" x14ac:dyDescent="0.25">
      <c r="A38" s="22">
        <v>6200</v>
      </c>
      <c r="B38" s="12" t="s">
        <v>35</v>
      </c>
      <c r="C38" s="18">
        <f>+'[1]ANALITICA EG'!Q402</f>
        <v>850000</v>
      </c>
    </row>
  </sheetData>
  <mergeCells count="4">
    <mergeCell ref="A1:C1"/>
    <mergeCell ref="A2:C2"/>
    <mergeCell ref="A5:C5"/>
    <mergeCell ref="A6:B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1025" r:id="rId3">
          <objectPr defaultSize="0" autoPict="0" r:id="rId4">
            <anchor moveWithCells="1">
              <from>
                <xdr:col>2</xdr:col>
                <xdr:colOff>114300</xdr:colOff>
                <xdr:row>373</xdr:row>
                <xdr:rowOff>123825</xdr:rowOff>
              </from>
              <to>
                <xdr:col>6</xdr:col>
                <xdr:colOff>476250</xdr:colOff>
                <xdr:row>376</xdr:row>
                <xdr:rowOff>142875</xdr:rowOff>
              </to>
            </anchor>
          </objectPr>
        </oleObject>
      </mc:Choice>
      <mc:Fallback>
        <oleObject progId="CorelDraw.Graphic.17" shapeId="1025" r:id="rId3"/>
      </mc:Fallback>
    </mc:AlternateContent>
    <mc:AlternateContent xmlns:mc="http://schemas.openxmlformats.org/markup-compatibility/2006">
      <mc:Choice Requires="x14">
        <oleObject progId="CorelDraw.Graphic.17" shapeId="1026" r:id="rId5">
          <objectPr defaultSize="0" autoPict="0" r:id="rId6">
            <anchor moveWithCells="1">
              <from>
                <xdr:col>2</xdr:col>
                <xdr:colOff>342900</xdr:colOff>
                <xdr:row>0</xdr:row>
                <xdr:rowOff>104775</xdr:rowOff>
              </from>
              <to>
                <xdr:col>2</xdr:col>
                <xdr:colOff>1162050</xdr:colOff>
                <xdr:row>2</xdr:row>
                <xdr:rowOff>152400</xdr:rowOff>
              </to>
            </anchor>
          </objectPr>
        </oleObject>
      </mc:Choice>
      <mc:Fallback>
        <oleObject progId="CorelDraw.Graphic.17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C14" sqref="C14"/>
    </sheetView>
  </sheetViews>
  <sheetFormatPr baseColWidth="10" defaultRowHeight="15" x14ac:dyDescent="0.25"/>
  <cols>
    <col min="1" max="1" width="20" style="4" customWidth="1"/>
    <col min="2" max="2" width="66.7109375" style="4" customWidth="1"/>
    <col min="3" max="3" width="19.85546875" style="4" customWidth="1"/>
    <col min="4" max="4" width="13.140625" bestFit="1" customWidth="1"/>
    <col min="5" max="5" width="14.140625" bestFit="1" customWidth="1"/>
  </cols>
  <sheetData>
    <row r="1" spans="1:7" ht="17.25" customHeight="1" x14ac:dyDescent="0.25">
      <c r="A1" s="76" t="s">
        <v>0</v>
      </c>
      <c r="B1" s="76"/>
      <c r="C1" s="76"/>
    </row>
    <row r="2" spans="1:7" ht="15.75" customHeight="1" x14ac:dyDescent="0.25">
      <c r="A2" s="76" t="s">
        <v>1</v>
      </c>
      <c r="B2" s="76"/>
      <c r="C2" s="76"/>
    </row>
    <row r="3" spans="1:7" ht="24.75" customHeight="1" x14ac:dyDescent="0.25">
      <c r="A3" s="77" t="s">
        <v>2</v>
      </c>
      <c r="B3" s="77"/>
      <c r="C3" s="77"/>
    </row>
    <row r="4" spans="1:7" ht="24.75" customHeight="1" x14ac:dyDescent="0.25">
      <c r="A4" s="31"/>
      <c r="B4" s="47" t="s">
        <v>38</v>
      </c>
      <c r="C4" s="31"/>
    </row>
    <row r="5" spans="1:7" x14ac:dyDescent="0.25">
      <c r="A5" s="78" t="s">
        <v>38</v>
      </c>
      <c r="B5" s="79"/>
      <c r="C5" s="32" t="s">
        <v>37</v>
      </c>
      <c r="E5" s="2"/>
      <c r="G5" s="1"/>
    </row>
    <row r="6" spans="1:7" x14ac:dyDescent="0.25">
      <c r="A6" s="35"/>
      <c r="B6" s="36" t="s">
        <v>39</v>
      </c>
      <c r="C6" s="37">
        <v>13703203.529999999</v>
      </c>
      <c r="E6" s="2"/>
      <c r="G6" s="1"/>
    </row>
    <row r="7" spans="1:7" x14ac:dyDescent="0.25">
      <c r="A7" s="63"/>
      <c r="B7" s="63" t="s">
        <v>42</v>
      </c>
      <c r="C7" s="64">
        <v>13703203.529999999</v>
      </c>
    </row>
    <row r="8" spans="1:7" x14ac:dyDescent="0.25">
      <c r="A8" s="65" t="s">
        <v>40</v>
      </c>
      <c r="B8" t="s">
        <v>41</v>
      </c>
      <c r="C8" s="2">
        <v>13703203.529999999</v>
      </c>
    </row>
  </sheetData>
  <mergeCells count="4">
    <mergeCell ref="A1:C1"/>
    <mergeCell ref="A2:C2"/>
    <mergeCell ref="A3:C3"/>
    <mergeCell ref="A5:B5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2049" r:id="rId3">
          <objectPr defaultSize="0" autoPict="0" r:id="rId4">
            <anchor moveWithCells="1">
              <from>
                <xdr:col>2</xdr:col>
                <xdr:colOff>114300</xdr:colOff>
                <xdr:row>341</xdr:row>
                <xdr:rowOff>123825</xdr:rowOff>
              </from>
              <to>
                <xdr:col>5</xdr:col>
                <xdr:colOff>381000</xdr:colOff>
                <xdr:row>344</xdr:row>
                <xdr:rowOff>142875</xdr:rowOff>
              </to>
            </anchor>
          </objectPr>
        </oleObject>
      </mc:Choice>
      <mc:Fallback>
        <oleObject progId="CorelDraw.Graphic.17" shapeId="2049" r:id="rId3"/>
      </mc:Fallback>
    </mc:AlternateContent>
    <mc:AlternateContent xmlns:mc="http://schemas.openxmlformats.org/markup-compatibility/2006">
      <mc:Choice Requires="x14">
        <oleObject progId="CorelDraw.Graphic.17" shapeId="2050" r:id="rId5">
          <objectPr defaultSize="0" autoPict="0" r:id="rId6">
            <anchor moveWithCells="1">
              <from>
                <xdr:col>2</xdr:col>
                <xdr:colOff>457200</xdr:colOff>
                <xdr:row>0</xdr:row>
                <xdr:rowOff>114300</xdr:rowOff>
              </from>
              <to>
                <xdr:col>2</xdr:col>
                <xdr:colOff>1114425</xdr:colOff>
                <xdr:row>2</xdr:row>
                <xdr:rowOff>152400</xdr:rowOff>
              </to>
            </anchor>
          </objectPr>
        </oleObject>
      </mc:Choice>
      <mc:Fallback>
        <oleObject progId="CorelDraw.Graphic.17" shapeId="2050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"/>
  <sheetViews>
    <sheetView workbookViewId="0">
      <selection activeCell="D22" sqref="D22"/>
    </sheetView>
  </sheetViews>
  <sheetFormatPr baseColWidth="10" defaultRowHeight="11.25" x14ac:dyDescent="0.2"/>
  <cols>
    <col min="1" max="1" width="13.140625" style="28" customWidth="1"/>
    <col min="2" max="2" width="65.7109375" style="28" customWidth="1"/>
    <col min="3" max="3" width="22.85546875" style="28" customWidth="1"/>
    <col min="4" max="16384" width="11.42578125" style="28"/>
  </cols>
  <sheetData>
    <row r="1" spans="1:3" x14ac:dyDescent="0.2">
      <c r="A1" s="27"/>
      <c r="B1" s="27"/>
      <c r="C1" s="27"/>
    </row>
    <row r="2" spans="1:3" ht="12.75" x14ac:dyDescent="0.2">
      <c r="A2" s="80" t="s">
        <v>46</v>
      </c>
      <c r="B2" s="80"/>
      <c r="C2" s="80"/>
    </row>
    <row r="3" spans="1:3" ht="12.75" x14ac:dyDescent="0.2">
      <c r="A3" s="80" t="s">
        <v>47</v>
      </c>
      <c r="B3" s="80"/>
      <c r="C3" s="80"/>
    </row>
    <row r="4" spans="1:3" ht="12" x14ac:dyDescent="0.2">
      <c r="A4" s="42"/>
      <c r="B4" s="42"/>
      <c r="C4" s="42"/>
    </row>
    <row r="5" spans="1:3" ht="12" x14ac:dyDescent="0.2">
      <c r="A5" s="81" t="s">
        <v>43</v>
      </c>
      <c r="B5" s="81"/>
      <c r="C5" s="81"/>
    </row>
    <row r="6" spans="1:3" x14ac:dyDescent="0.2">
      <c r="A6" s="29"/>
      <c r="B6" s="29"/>
      <c r="C6" s="29"/>
    </row>
    <row r="7" spans="1:3" ht="15.75" customHeight="1" x14ac:dyDescent="0.2">
      <c r="A7" s="82" t="s">
        <v>48</v>
      </c>
      <c r="B7" s="82"/>
      <c r="C7" s="40" t="s">
        <v>37</v>
      </c>
    </row>
    <row r="8" spans="1:3" ht="15.75" customHeight="1" x14ac:dyDescent="0.2">
      <c r="A8" s="83" t="s">
        <v>39</v>
      </c>
      <c r="B8" s="84"/>
      <c r="C8" s="59">
        <v>13703203.529999999</v>
      </c>
    </row>
    <row r="9" spans="1:3" ht="15.75" customHeight="1" x14ac:dyDescent="0.2">
      <c r="A9" s="60">
        <v>2</v>
      </c>
      <c r="B9" s="61" t="s">
        <v>44</v>
      </c>
      <c r="C9" s="62">
        <v>13703203.529999999</v>
      </c>
    </row>
    <row r="10" spans="1:3" ht="15.75" customHeight="1" x14ac:dyDescent="0.2">
      <c r="A10" s="38">
        <v>2.2000000000000002</v>
      </c>
      <c r="B10" s="39" t="s">
        <v>45</v>
      </c>
      <c r="C10" s="39">
        <v>13703203.529999999</v>
      </c>
    </row>
    <row r="11" spans="1:3" ht="15.75" customHeight="1" x14ac:dyDescent="0.2">
      <c r="A11" s="57" t="s">
        <v>49</v>
      </c>
      <c r="B11" s="58" t="s">
        <v>68</v>
      </c>
      <c r="C11" s="58">
        <v>13703203.529999999</v>
      </c>
    </row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</sheetData>
  <mergeCells count="5">
    <mergeCell ref="A2:C2"/>
    <mergeCell ref="A3:C3"/>
    <mergeCell ref="A5:C5"/>
    <mergeCell ref="A7:B7"/>
    <mergeCell ref="A8:B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3073" r:id="rId3">
          <objectPr defaultSize="0" autoPict="0" r:id="rId4">
            <anchor moveWithCells="1">
              <from>
                <xdr:col>2</xdr:col>
                <xdr:colOff>828675</xdr:colOff>
                <xdr:row>0</xdr:row>
                <xdr:rowOff>95250</xdr:rowOff>
              </from>
              <to>
                <xdr:col>2</xdr:col>
                <xdr:colOff>1514475</xdr:colOff>
                <xdr:row>4</xdr:row>
                <xdr:rowOff>19050</xdr:rowOff>
              </to>
            </anchor>
          </objectPr>
        </oleObject>
      </mc:Choice>
      <mc:Fallback>
        <oleObject progId="CorelDraw.Graphic.17" shapeId="307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B31" sqref="B31"/>
    </sheetView>
  </sheetViews>
  <sheetFormatPr baseColWidth="10" defaultRowHeight="15" x14ac:dyDescent="0.25"/>
  <cols>
    <col min="1" max="1" width="17" customWidth="1"/>
    <col min="2" max="2" width="69.42578125" customWidth="1"/>
    <col min="3" max="3" width="22.85546875" customWidth="1"/>
  </cols>
  <sheetData>
    <row r="1" spans="1:3" x14ac:dyDescent="0.25">
      <c r="A1" s="27"/>
      <c r="B1" s="27"/>
      <c r="C1" s="27"/>
    </row>
    <row r="2" spans="1:3" x14ac:dyDescent="0.25">
      <c r="A2" s="80" t="s">
        <v>46</v>
      </c>
      <c r="B2" s="80"/>
      <c r="C2" s="80"/>
    </row>
    <row r="3" spans="1:3" x14ac:dyDescent="0.25">
      <c r="A3" s="80" t="s">
        <v>47</v>
      </c>
      <c r="B3" s="80"/>
      <c r="C3" s="80"/>
    </row>
    <row r="4" spans="1:3" x14ac:dyDescent="0.25">
      <c r="A4" s="43"/>
      <c r="B4" s="43"/>
      <c r="C4" s="43"/>
    </row>
    <row r="5" spans="1:3" x14ac:dyDescent="0.25">
      <c r="A5" s="81" t="s">
        <v>50</v>
      </c>
      <c r="B5" s="81"/>
      <c r="C5" s="81"/>
    </row>
    <row r="6" spans="1:3" x14ac:dyDescent="0.25">
      <c r="A6" s="29"/>
      <c r="B6" s="29"/>
      <c r="C6" s="29"/>
    </row>
    <row r="7" spans="1:3" x14ac:dyDescent="0.25">
      <c r="A7" s="85" t="s">
        <v>51</v>
      </c>
      <c r="B7" s="85"/>
      <c r="C7" s="46" t="s">
        <v>37</v>
      </c>
    </row>
    <row r="8" spans="1:3" x14ac:dyDescent="0.25">
      <c r="A8" s="86" t="s">
        <v>39</v>
      </c>
      <c r="B8" s="86"/>
      <c r="C8" s="41">
        <f>SUM(C9:C10)</f>
        <v>13703203.530000001</v>
      </c>
    </row>
    <row r="9" spans="1:3" ht="20.25" customHeight="1" x14ac:dyDescent="0.25">
      <c r="A9" s="45">
        <v>1</v>
      </c>
      <c r="B9" s="3" t="s">
        <v>52</v>
      </c>
      <c r="C9" s="3">
        <v>8574684.6699999999</v>
      </c>
    </row>
    <row r="10" spans="1:3" ht="20.25" customHeight="1" x14ac:dyDescent="0.25">
      <c r="A10" s="45">
        <v>2</v>
      </c>
      <c r="B10" s="3" t="s">
        <v>53</v>
      </c>
      <c r="C10" s="3">
        <v>5128518.8600000003</v>
      </c>
    </row>
  </sheetData>
  <mergeCells count="5">
    <mergeCell ref="A2:C2"/>
    <mergeCell ref="A3:C3"/>
    <mergeCell ref="A5:C5"/>
    <mergeCell ref="A7:B7"/>
    <mergeCell ref="A8:B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4097" r:id="rId3">
          <objectPr defaultSize="0" autoPict="0" r:id="rId4">
            <anchor moveWithCells="1">
              <from>
                <xdr:col>2</xdr:col>
                <xdr:colOff>676275</xdr:colOff>
                <xdr:row>0</xdr:row>
                <xdr:rowOff>104775</xdr:rowOff>
              </from>
              <to>
                <xdr:col>2</xdr:col>
                <xdr:colOff>1419225</xdr:colOff>
                <xdr:row>3</xdr:row>
                <xdr:rowOff>142875</xdr:rowOff>
              </to>
            </anchor>
          </objectPr>
        </oleObject>
      </mc:Choice>
      <mc:Fallback>
        <oleObject progId="CorelDraw.Graphic.17" shapeId="4097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D29" sqref="D29"/>
    </sheetView>
  </sheetViews>
  <sheetFormatPr baseColWidth="10" defaultRowHeight="15" x14ac:dyDescent="0.25"/>
  <cols>
    <col min="1" max="1" width="17" customWidth="1"/>
    <col min="2" max="2" width="69.42578125" customWidth="1"/>
    <col min="3" max="3" width="22.85546875" customWidth="1"/>
  </cols>
  <sheetData>
    <row r="1" spans="1:3" x14ac:dyDescent="0.25">
      <c r="A1" s="27"/>
      <c r="B1" s="27"/>
      <c r="C1" s="27"/>
    </row>
    <row r="2" spans="1:3" x14ac:dyDescent="0.25">
      <c r="A2" s="80" t="s">
        <v>46</v>
      </c>
      <c r="B2" s="80"/>
      <c r="C2" s="80"/>
    </row>
    <row r="3" spans="1:3" x14ac:dyDescent="0.25">
      <c r="A3" s="80" t="s">
        <v>47</v>
      </c>
      <c r="B3" s="80"/>
      <c r="C3" s="80"/>
    </row>
    <row r="4" spans="1:3" x14ac:dyDescent="0.25">
      <c r="A4" s="43"/>
      <c r="B4" s="43"/>
      <c r="C4" s="43"/>
    </row>
    <row r="5" spans="1:3" x14ac:dyDescent="0.25">
      <c r="A5" s="81" t="s">
        <v>54</v>
      </c>
      <c r="B5" s="81"/>
      <c r="C5" s="81"/>
    </row>
    <row r="6" spans="1:3" x14ac:dyDescent="0.25">
      <c r="A6" s="29"/>
      <c r="B6" s="29"/>
      <c r="C6" s="29"/>
    </row>
    <row r="7" spans="1:3" x14ac:dyDescent="0.25">
      <c r="A7" s="85" t="s">
        <v>56</v>
      </c>
      <c r="B7" s="85"/>
      <c r="C7" s="46" t="s">
        <v>37</v>
      </c>
    </row>
    <row r="8" spans="1:3" x14ac:dyDescent="0.25">
      <c r="A8" s="86" t="s">
        <v>39</v>
      </c>
      <c r="B8" s="86"/>
      <c r="C8" s="41">
        <f>SUM(C9:C12)</f>
        <v>13703203.529999999</v>
      </c>
    </row>
    <row r="9" spans="1:3" ht="20.25" customHeight="1" x14ac:dyDescent="0.25">
      <c r="A9" s="48" t="s">
        <v>57</v>
      </c>
      <c r="B9" s="49" t="s">
        <v>58</v>
      </c>
      <c r="C9" s="44">
        <v>5605327.3200000003</v>
      </c>
    </row>
    <row r="10" spans="1:3" ht="20.25" customHeight="1" x14ac:dyDescent="0.25">
      <c r="A10" s="50" t="s">
        <v>59</v>
      </c>
      <c r="B10" s="51" t="s">
        <v>60</v>
      </c>
      <c r="C10" s="44">
        <v>842741.75</v>
      </c>
    </row>
    <row r="11" spans="1:3" ht="20.25" customHeight="1" x14ac:dyDescent="0.25">
      <c r="A11" s="50" t="s">
        <v>61</v>
      </c>
      <c r="B11" s="51" t="s">
        <v>63</v>
      </c>
      <c r="C11" s="52">
        <v>2285129.63</v>
      </c>
    </row>
    <row r="12" spans="1:3" ht="20.25" customHeight="1" x14ac:dyDescent="0.25">
      <c r="A12" s="48" t="s">
        <v>62</v>
      </c>
      <c r="B12" s="49" t="s">
        <v>64</v>
      </c>
      <c r="C12" s="52">
        <v>4970004.83</v>
      </c>
    </row>
  </sheetData>
  <mergeCells count="5">
    <mergeCell ref="A2:C2"/>
    <mergeCell ref="A3:C3"/>
    <mergeCell ref="A5:C5"/>
    <mergeCell ref="A7:B7"/>
    <mergeCell ref="A8:B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5121" r:id="rId3">
          <objectPr defaultSize="0" autoPict="0" r:id="rId4">
            <anchor moveWithCells="1">
              <from>
                <xdr:col>2</xdr:col>
                <xdr:colOff>676275</xdr:colOff>
                <xdr:row>0</xdr:row>
                <xdr:rowOff>104775</xdr:rowOff>
              </from>
              <to>
                <xdr:col>2</xdr:col>
                <xdr:colOff>1419225</xdr:colOff>
                <xdr:row>3</xdr:row>
                <xdr:rowOff>142875</xdr:rowOff>
              </to>
            </anchor>
          </objectPr>
        </oleObject>
      </mc:Choice>
      <mc:Fallback>
        <oleObject progId="CorelDraw.Graphic.17" shapeId="5121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workbookViewId="0">
      <selection activeCell="C33" sqref="C33"/>
    </sheetView>
  </sheetViews>
  <sheetFormatPr baseColWidth="10" defaultRowHeight="15" x14ac:dyDescent="0.25"/>
  <cols>
    <col min="1" max="1" width="13.85546875" customWidth="1"/>
    <col min="2" max="2" width="87.28515625" customWidth="1"/>
  </cols>
  <sheetData>
    <row r="1" spans="1:2" x14ac:dyDescent="0.25">
      <c r="A1" s="56"/>
      <c r="B1" s="56"/>
    </row>
    <row r="2" spans="1:2" x14ac:dyDescent="0.25">
      <c r="A2" s="80" t="s">
        <v>46</v>
      </c>
      <c r="B2" s="80"/>
    </row>
    <row r="3" spans="1:2" x14ac:dyDescent="0.25">
      <c r="A3" s="80" t="s">
        <v>47</v>
      </c>
      <c r="B3" s="80"/>
    </row>
    <row r="4" spans="1:2" x14ac:dyDescent="0.25">
      <c r="A4" s="43"/>
      <c r="B4" s="43"/>
    </row>
    <row r="5" spans="1:2" x14ac:dyDescent="0.25">
      <c r="A5" s="87" t="s">
        <v>67</v>
      </c>
      <c r="B5" s="87"/>
    </row>
    <row r="6" spans="1:2" x14ac:dyDescent="0.25">
      <c r="A6" s="87"/>
      <c r="B6" s="87"/>
    </row>
    <row r="7" spans="1:2" x14ac:dyDescent="0.25">
      <c r="A7" s="53" t="s">
        <v>65</v>
      </c>
      <c r="B7" s="53" t="s">
        <v>66</v>
      </c>
    </row>
    <row r="8" spans="1:2" ht="15.75" x14ac:dyDescent="0.25">
      <c r="A8" s="54">
        <v>1</v>
      </c>
      <c r="B8" s="55" t="s">
        <v>5</v>
      </c>
    </row>
    <row r="9" spans="1:2" ht="15.75" x14ac:dyDescent="0.25">
      <c r="A9" s="54">
        <v>2</v>
      </c>
      <c r="B9" s="55" t="s">
        <v>12</v>
      </c>
    </row>
    <row r="10" spans="1:2" ht="15.75" x14ac:dyDescent="0.25">
      <c r="A10" s="54">
        <v>3</v>
      </c>
      <c r="B10" s="55" t="s">
        <v>19</v>
      </c>
    </row>
    <row r="11" spans="1:2" ht="15.75" x14ac:dyDescent="0.25">
      <c r="A11" s="54">
        <v>4</v>
      </c>
      <c r="B11" s="55" t="s">
        <v>28</v>
      </c>
    </row>
    <row r="12" spans="1:2" ht="15.75" x14ac:dyDescent="0.25">
      <c r="A12" s="54">
        <v>5</v>
      </c>
      <c r="B12" s="55" t="s">
        <v>30</v>
      </c>
    </row>
    <row r="13" spans="1:2" ht="15.75" x14ac:dyDescent="0.25">
      <c r="A13" s="54">
        <v>6</v>
      </c>
      <c r="B13" s="55" t="s">
        <v>33</v>
      </c>
    </row>
  </sheetData>
  <mergeCells count="4">
    <mergeCell ref="A2:B2"/>
    <mergeCell ref="A3:B3"/>
    <mergeCell ref="A6:B6"/>
    <mergeCell ref="A5:B5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6145" r:id="rId3">
          <objectPr defaultSize="0" autoPict="0" r:id="rId4">
            <anchor moveWithCells="1">
              <from>
                <xdr:col>1</xdr:col>
                <xdr:colOff>5067300</xdr:colOff>
                <xdr:row>0</xdr:row>
                <xdr:rowOff>133350</xdr:rowOff>
              </from>
              <to>
                <xdr:col>1</xdr:col>
                <xdr:colOff>5781675</xdr:colOff>
                <xdr:row>3</xdr:row>
                <xdr:rowOff>66675</xdr:rowOff>
              </to>
            </anchor>
          </objectPr>
        </oleObject>
      </mc:Choice>
      <mc:Fallback>
        <oleObject progId="CorelDraw.Graphic.17" shapeId="6145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"/>
  <sheetViews>
    <sheetView tabSelected="1" workbookViewId="0">
      <selection activeCell="I25" sqref="I25"/>
    </sheetView>
  </sheetViews>
  <sheetFormatPr baseColWidth="10" defaultRowHeight="15" x14ac:dyDescent="0.25"/>
  <cols>
    <col min="1" max="1" width="34.85546875" customWidth="1"/>
    <col min="2" max="2" width="35" customWidth="1"/>
    <col min="3" max="3" width="13.85546875" customWidth="1"/>
    <col min="4" max="4" width="13.140625" customWidth="1"/>
    <col min="6" max="6" width="13.140625" style="65" customWidth="1"/>
  </cols>
  <sheetData>
    <row r="1" spans="1:6" x14ac:dyDescent="0.25">
      <c r="A1" s="56"/>
      <c r="B1" s="56"/>
      <c r="C1" s="56"/>
      <c r="D1" s="56"/>
      <c r="E1" s="56"/>
      <c r="F1" s="71"/>
    </row>
    <row r="2" spans="1:6" x14ac:dyDescent="0.25">
      <c r="A2" s="90" t="s">
        <v>46</v>
      </c>
      <c r="B2" s="90"/>
      <c r="C2" s="90"/>
      <c r="D2" s="90"/>
      <c r="E2" s="90"/>
      <c r="F2" s="90"/>
    </row>
    <row r="3" spans="1:6" x14ac:dyDescent="0.25">
      <c r="A3" s="80" t="s">
        <v>47</v>
      </c>
      <c r="B3" s="80"/>
      <c r="C3" s="80"/>
      <c r="D3" s="80"/>
      <c r="E3" s="80"/>
      <c r="F3" s="80"/>
    </row>
    <row r="4" spans="1:6" x14ac:dyDescent="0.25">
      <c r="A4" s="43"/>
      <c r="B4" s="43"/>
      <c r="C4" s="56"/>
      <c r="D4" s="56"/>
      <c r="E4" s="56"/>
      <c r="F4" s="71"/>
    </row>
    <row r="5" spans="1:6" x14ac:dyDescent="0.25">
      <c r="A5" s="87" t="s">
        <v>77</v>
      </c>
      <c r="B5" s="87"/>
      <c r="C5" s="87"/>
      <c r="D5" s="87"/>
      <c r="E5" s="87"/>
      <c r="F5" s="87"/>
    </row>
    <row r="6" spans="1:6" x14ac:dyDescent="0.25">
      <c r="A6" s="56"/>
      <c r="B6" s="56"/>
      <c r="C6" s="56"/>
      <c r="D6" s="56"/>
      <c r="E6" s="56"/>
      <c r="F6" s="71"/>
    </row>
    <row r="7" spans="1:6" ht="25.5" x14ac:dyDescent="0.25">
      <c r="A7" s="66" t="s">
        <v>69</v>
      </c>
      <c r="B7" s="66" t="s">
        <v>70</v>
      </c>
      <c r="C7" s="66" t="s">
        <v>71</v>
      </c>
      <c r="D7" s="66" t="s">
        <v>72</v>
      </c>
      <c r="E7" s="66" t="s">
        <v>73</v>
      </c>
      <c r="F7" s="66" t="s">
        <v>74</v>
      </c>
    </row>
    <row r="8" spans="1:6" x14ac:dyDescent="0.25">
      <c r="A8" s="75" t="s">
        <v>79</v>
      </c>
      <c r="B8" s="70" t="s">
        <v>80</v>
      </c>
      <c r="C8" s="69" t="s">
        <v>81</v>
      </c>
      <c r="D8" s="68">
        <v>1</v>
      </c>
      <c r="E8" s="68">
        <v>1</v>
      </c>
      <c r="F8" s="68" t="s">
        <v>75</v>
      </c>
    </row>
    <row r="9" spans="1:6" x14ac:dyDescent="0.25">
      <c r="A9" s="75" t="s">
        <v>79</v>
      </c>
      <c r="B9" s="70" t="s">
        <v>82</v>
      </c>
      <c r="C9" s="69" t="s">
        <v>83</v>
      </c>
      <c r="D9" s="68">
        <v>1</v>
      </c>
      <c r="E9" s="68"/>
      <c r="F9" s="68">
        <v>1</v>
      </c>
    </row>
    <row r="10" spans="1:6" x14ac:dyDescent="0.25">
      <c r="A10" s="75" t="s">
        <v>79</v>
      </c>
      <c r="B10" s="70" t="s">
        <v>92</v>
      </c>
      <c r="C10" s="69" t="s">
        <v>81</v>
      </c>
      <c r="D10" s="68">
        <v>1</v>
      </c>
      <c r="E10" s="68"/>
      <c r="F10" s="68">
        <v>1</v>
      </c>
    </row>
    <row r="11" spans="1:6" x14ac:dyDescent="0.25">
      <c r="A11" s="75" t="s">
        <v>79</v>
      </c>
      <c r="B11" s="70" t="s">
        <v>84</v>
      </c>
      <c r="C11" s="69" t="s">
        <v>81</v>
      </c>
      <c r="D11" s="68">
        <v>1</v>
      </c>
      <c r="E11" s="68"/>
      <c r="F11" s="68">
        <v>1</v>
      </c>
    </row>
    <row r="12" spans="1:6" x14ac:dyDescent="0.25">
      <c r="A12" s="75" t="s">
        <v>79</v>
      </c>
      <c r="B12" s="70" t="s">
        <v>85</v>
      </c>
      <c r="C12" s="69" t="s">
        <v>81</v>
      </c>
      <c r="D12" s="68">
        <v>1</v>
      </c>
      <c r="E12" s="68"/>
      <c r="F12" s="68">
        <v>1</v>
      </c>
    </row>
    <row r="13" spans="1:6" x14ac:dyDescent="0.25">
      <c r="A13" s="75" t="s">
        <v>79</v>
      </c>
      <c r="B13" s="70" t="s">
        <v>86</v>
      </c>
      <c r="C13" s="69" t="s">
        <v>87</v>
      </c>
      <c r="D13" s="68">
        <v>1</v>
      </c>
      <c r="E13" s="68"/>
      <c r="F13" s="68">
        <v>1</v>
      </c>
    </row>
    <row r="14" spans="1:6" x14ac:dyDescent="0.25">
      <c r="A14" s="75" t="s">
        <v>79</v>
      </c>
      <c r="B14" s="70" t="s">
        <v>88</v>
      </c>
      <c r="C14" s="69" t="s">
        <v>87</v>
      </c>
      <c r="D14" s="68">
        <v>1</v>
      </c>
      <c r="E14" s="68"/>
      <c r="F14" s="68">
        <v>1</v>
      </c>
    </row>
    <row r="15" spans="1:6" x14ac:dyDescent="0.25">
      <c r="A15" s="75" t="s">
        <v>79</v>
      </c>
      <c r="B15" s="70" t="s">
        <v>89</v>
      </c>
      <c r="C15" s="69" t="s">
        <v>87</v>
      </c>
      <c r="D15" s="68">
        <v>1</v>
      </c>
      <c r="E15" s="68"/>
      <c r="F15" s="68">
        <v>1</v>
      </c>
    </row>
    <row r="16" spans="1:6" x14ac:dyDescent="0.25">
      <c r="A16" s="75" t="s">
        <v>79</v>
      </c>
      <c r="B16" s="70" t="s">
        <v>93</v>
      </c>
      <c r="C16" s="69" t="s">
        <v>87</v>
      </c>
      <c r="D16" s="68">
        <v>1</v>
      </c>
      <c r="E16" s="68"/>
      <c r="F16" s="68">
        <v>1</v>
      </c>
    </row>
    <row r="17" spans="1:6" x14ac:dyDescent="0.25">
      <c r="A17" s="75" t="s">
        <v>79</v>
      </c>
      <c r="B17" s="70" t="s">
        <v>90</v>
      </c>
      <c r="C17" s="69" t="s">
        <v>81</v>
      </c>
      <c r="D17" s="68">
        <v>1</v>
      </c>
      <c r="E17" s="68"/>
      <c r="F17" s="68">
        <v>1</v>
      </c>
    </row>
    <row r="18" spans="1:6" x14ac:dyDescent="0.25">
      <c r="A18" s="75" t="s">
        <v>79</v>
      </c>
      <c r="B18" s="70" t="s">
        <v>90</v>
      </c>
      <c r="C18" s="69" t="s">
        <v>87</v>
      </c>
      <c r="D18" s="74">
        <v>0</v>
      </c>
      <c r="E18" s="68"/>
      <c r="F18" s="68" t="s">
        <v>91</v>
      </c>
    </row>
    <row r="19" spans="1:6" x14ac:dyDescent="0.25">
      <c r="A19" s="73" t="s">
        <v>57</v>
      </c>
      <c r="B19" s="72" t="s">
        <v>76</v>
      </c>
      <c r="C19" s="67"/>
      <c r="D19" s="73">
        <f>SUM(D8:D18)</f>
        <v>10</v>
      </c>
      <c r="E19" s="73">
        <f>SUM(E8:E18)</f>
        <v>1</v>
      </c>
      <c r="F19" s="73">
        <f>SUM(F9:F18)</f>
        <v>9</v>
      </c>
    </row>
    <row r="20" spans="1:6" x14ac:dyDescent="0.25">
      <c r="A20" s="75" t="s">
        <v>94</v>
      </c>
      <c r="B20" s="70" t="s">
        <v>95</v>
      </c>
      <c r="C20" s="69" t="s">
        <v>87</v>
      </c>
      <c r="D20" s="68">
        <v>1</v>
      </c>
      <c r="E20" s="68"/>
      <c r="F20" s="68">
        <v>1</v>
      </c>
    </row>
    <row r="21" spans="1:6" x14ac:dyDescent="0.25">
      <c r="A21" s="75" t="s">
        <v>94</v>
      </c>
      <c r="B21" s="70" t="s">
        <v>96</v>
      </c>
      <c r="C21" s="69" t="s">
        <v>81</v>
      </c>
      <c r="D21" s="68">
        <v>1</v>
      </c>
      <c r="E21" s="68"/>
      <c r="F21" s="68">
        <v>1</v>
      </c>
    </row>
    <row r="22" spans="1:6" x14ac:dyDescent="0.25">
      <c r="A22" s="73" t="s">
        <v>59</v>
      </c>
      <c r="B22" s="72" t="s">
        <v>76</v>
      </c>
      <c r="C22" s="66"/>
      <c r="D22" s="66">
        <f>SUM(D20:D21)</f>
        <v>2</v>
      </c>
      <c r="E22" s="66">
        <f>SUM(E20:E21)</f>
        <v>0</v>
      </c>
      <c r="F22" s="66">
        <f>SUM(F20:F21)</f>
        <v>2</v>
      </c>
    </row>
    <row r="23" spans="1:6" x14ac:dyDescent="0.25">
      <c r="A23" s="75" t="s">
        <v>63</v>
      </c>
      <c r="B23" s="70" t="s">
        <v>97</v>
      </c>
      <c r="C23" s="69" t="s">
        <v>87</v>
      </c>
      <c r="D23" s="68">
        <v>1</v>
      </c>
      <c r="E23" s="68"/>
      <c r="F23" s="68">
        <v>1</v>
      </c>
    </row>
    <row r="24" spans="1:6" x14ac:dyDescent="0.25">
      <c r="A24" s="75" t="s">
        <v>63</v>
      </c>
      <c r="B24" s="70" t="s">
        <v>98</v>
      </c>
      <c r="C24" s="69" t="s">
        <v>87</v>
      </c>
      <c r="D24" s="68">
        <v>0</v>
      </c>
      <c r="E24" s="68"/>
      <c r="F24" s="68" t="s">
        <v>91</v>
      </c>
    </row>
    <row r="25" spans="1:6" x14ac:dyDescent="0.25">
      <c r="A25" s="75" t="s">
        <v>63</v>
      </c>
      <c r="B25" s="70" t="s">
        <v>100</v>
      </c>
      <c r="C25" s="69" t="s">
        <v>81</v>
      </c>
      <c r="D25" s="68">
        <v>1</v>
      </c>
      <c r="E25" s="68"/>
      <c r="F25" s="68">
        <v>1</v>
      </c>
    </row>
    <row r="26" spans="1:6" x14ac:dyDescent="0.25">
      <c r="A26" s="73" t="s">
        <v>61</v>
      </c>
      <c r="B26" s="72" t="s">
        <v>76</v>
      </c>
      <c r="C26" s="66"/>
      <c r="D26" s="66">
        <f>SUM(D23:D25)</f>
        <v>2</v>
      </c>
      <c r="E26" s="66">
        <f>SUM(E23:E25)</f>
        <v>0</v>
      </c>
      <c r="F26" s="66">
        <f>SUM(F23:F25)</f>
        <v>2</v>
      </c>
    </row>
    <row r="27" spans="1:6" x14ac:dyDescent="0.25">
      <c r="A27" s="75" t="s">
        <v>64</v>
      </c>
      <c r="B27" s="70" t="s">
        <v>98</v>
      </c>
      <c r="C27" s="69" t="s">
        <v>81</v>
      </c>
      <c r="D27" s="68">
        <v>1</v>
      </c>
      <c r="E27" s="68"/>
      <c r="F27" s="68">
        <v>1</v>
      </c>
    </row>
    <row r="28" spans="1:6" x14ac:dyDescent="0.25">
      <c r="A28" s="66" t="s">
        <v>99</v>
      </c>
      <c r="B28" s="72" t="s">
        <v>76</v>
      </c>
      <c r="C28" s="66"/>
      <c r="D28" s="66">
        <f>D27</f>
        <v>1</v>
      </c>
      <c r="E28" s="66">
        <f>E27</f>
        <v>0</v>
      </c>
      <c r="F28" s="66">
        <f>F27</f>
        <v>1</v>
      </c>
    </row>
    <row r="30" spans="1:6" x14ac:dyDescent="0.25">
      <c r="A30" s="88" t="s">
        <v>78</v>
      </c>
      <c r="B30" s="89"/>
      <c r="C30" s="66"/>
      <c r="D30" s="66">
        <f>D19+D22+D26+D28</f>
        <v>15</v>
      </c>
      <c r="E30" s="66">
        <f>E19+E22+E26+E28</f>
        <v>1</v>
      </c>
      <c r="F30" s="66">
        <f>F19+F22+F26+F28</f>
        <v>14</v>
      </c>
    </row>
  </sheetData>
  <mergeCells count="4">
    <mergeCell ref="A30:B30"/>
    <mergeCell ref="A2:F2"/>
    <mergeCell ref="A3:F3"/>
    <mergeCell ref="A5:F5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7169" r:id="rId3">
          <objectPr defaultSize="0" autoPict="0" r:id="rId4">
            <anchor moveWithCells="1">
              <from>
                <xdr:col>2</xdr:col>
                <xdr:colOff>0</xdr:colOff>
                <xdr:row>0</xdr:row>
                <xdr:rowOff>133350</xdr:rowOff>
              </from>
              <to>
                <xdr:col>2</xdr:col>
                <xdr:colOff>0</xdr:colOff>
                <xdr:row>3</xdr:row>
                <xdr:rowOff>66675</xdr:rowOff>
              </to>
            </anchor>
          </objectPr>
        </oleObject>
      </mc:Choice>
      <mc:Fallback>
        <oleObject progId="CorelDraw.Graphic.17" shapeId="7169" r:id="rId3"/>
      </mc:Fallback>
    </mc:AlternateContent>
    <mc:AlternateContent xmlns:mc="http://schemas.openxmlformats.org/markup-compatibility/2006">
      <mc:Choice Requires="x14">
        <oleObject progId="CorelDraw.Graphic.17" shapeId="7170" r:id="rId5">
          <objectPr defaultSize="0" autoPict="0" r:id="rId4">
            <anchor moveWithCells="1">
              <from>
                <xdr:col>5</xdr:col>
                <xdr:colOff>19050</xdr:colOff>
                <xdr:row>0</xdr:row>
                <xdr:rowOff>152400</xdr:rowOff>
              </from>
              <to>
                <xdr:col>5</xdr:col>
                <xdr:colOff>733425</xdr:colOff>
                <xdr:row>3</xdr:row>
                <xdr:rowOff>85725</xdr:rowOff>
              </to>
            </anchor>
          </objectPr>
        </oleObject>
      </mc:Choice>
      <mc:Fallback>
        <oleObject progId="CorelDraw.Graphic.17" shapeId="7170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COG</vt:lpstr>
      <vt:lpstr>CA</vt:lpstr>
      <vt:lpstr>CFG</vt:lpstr>
      <vt:lpstr>CTG</vt:lpstr>
      <vt:lpstr>PROGRAMAS Y PROYECTOS</vt:lpstr>
      <vt:lpstr>PRIORIDADES DEL GASTO</vt:lpstr>
      <vt:lpstr>ANALITICO DE PLAZAS</vt:lpstr>
    </vt:vector>
  </TitlesOfParts>
  <Company>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2019-03-21T14:55:05Z</dcterms:created>
  <dcterms:modified xsi:type="dcterms:W3CDTF">2019-03-21T19:45:53Z</dcterms:modified>
</cp:coreProperties>
</file>