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UJER TV 2019\"/>
    </mc:Choice>
  </mc:AlternateContent>
  <xr:revisionPtr revIDLastSave="0" documentId="8_{D4393D14-4AAB-4012-81BD-645797E0CC13}" xr6:coauthVersionLast="41" xr6:coauthVersionMax="41" xr10:uidLastSave="{00000000-0000-0000-0000-000000000000}"/>
  <bookViews>
    <workbookView xWindow="-120" yWindow="-120" windowWidth="24240" windowHeight="13140" activeTab="6" xr2:uid="{596EB9B5-9C33-448C-8132-49E1F214DA3D}"/>
  </bookViews>
  <sheets>
    <sheet name="COG" sheetId="1" r:id="rId1"/>
    <sheet name="CA" sheetId="2" r:id="rId2"/>
    <sheet name="CFG" sheetId="3" r:id="rId3"/>
    <sheet name="CTG" sheetId="4" r:id="rId4"/>
    <sheet name="PRIORIDADES DEL GASTO" sheetId="5" r:id="rId5"/>
    <sheet name="PROGRAMAS Y PROYECTOS" sheetId="6" r:id="rId6"/>
    <sheet name="ANALITICO DE PLAZAS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" l="1"/>
  <c r="D12" i="7"/>
  <c r="D11" i="7"/>
  <c r="C10" i="7"/>
  <c r="D10" i="7" s="1"/>
  <c r="D9" i="7"/>
  <c r="D8" i="7"/>
  <c r="D7" i="7"/>
  <c r="C12" i="5"/>
  <c r="C5" i="4"/>
  <c r="C7" i="3"/>
  <c r="C5" i="3" s="1"/>
  <c r="C12" i="2"/>
  <c r="C11" i="2" s="1"/>
  <c r="C9" i="2" s="1"/>
  <c r="C50" i="1"/>
  <c r="C48" i="1"/>
  <c r="C45" i="1"/>
  <c r="C37" i="1"/>
  <c r="C34" i="1"/>
  <c r="C24" i="1"/>
  <c r="C14" i="1"/>
  <c r="C8" i="1"/>
  <c r="C7" i="1" s="1"/>
</calcChain>
</file>

<file path=xl/sharedStrings.xml><?xml version="1.0" encoding="utf-8"?>
<sst xmlns="http://schemas.openxmlformats.org/spreadsheetml/2006/main" count="180" uniqueCount="152">
  <si>
    <t>MUNICIPIO DE CELAYA GUANAJUATO</t>
  </si>
  <si>
    <t>PRESUPUESTO DE EGRESOS PARA EL EJERCICIO FISCAL 2019</t>
  </si>
  <si>
    <t>CLASIFICADOR POR OBJETO DEL GASTO</t>
  </si>
  <si>
    <t>INSTITUTO MUNICIPAL DE LA MUJER CELAYENSE</t>
  </si>
  <si>
    <t>IMPORTE</t>
  </si>
  <si>
    <t xml:space="preserve">TOTAL   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</si>
  <si>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</si>
  <si>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</si>
  <si>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</si>
  <si>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</si>
  <si>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</si>
  <si>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</si>
  <si>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</si>
  <si>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</si>
  <si>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</si>
  <si>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</si>
  <si>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</si>
  <si>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</si>
  <si>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</si>
  <si>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</si>
  <si>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</si>
  <si>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</si>
  <si>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</si>
  <si>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</si>
  <si>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</si>
  <si>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</si>
  <si>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</si>
  <si>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</si>
  <si>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</si>
  <si>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</si>
  <si>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</si>
  <si>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</si>
  <si>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SUBSIDIOS Y OTRAS AYUDAS</t>
  </si>
  <si>
    <t>TRANSFERENCIAS INTERNAS Y ASIGNACIONES AL SECTOR PUBLICO</t>
  </si>
  <si>
    <t>AYUDAS SOCIALES</t>
  </si>
  <si>
    <t>BIENES MUEBLES, INMUEBLES E INTANGIBLES</t>
  </si>
  <si>
    <t>MOBILIARIO Y EQUIPO DE ADMINISTRACIÓN</t>
  </si>
  <si>
    <t>MOBILIARIO Y EQUIPO EDUCACIONAL Y RECREATIVO</t>
  </si>
  <si>
    <t>EQUIPO E INSTRUMENTAL MEDICO Y DE LABORATORIO</t>
  </si>
  <si>
    <t>VEHÍCULOS Y EQUIPO DE TRANSPORTE</t>
  </si>
  <si>
    <t>EQUIPO DE DEFENSA Y SEGURIDAD</t>
  </si>
  <si>
    <t>MAQUINARIA, OTROS EQUIPOS Y HERRAMIENTAS</t>
  </si>
  <si>
    <t>ACTIVOS INTANGIBLES</t>
  </si>
  <si>
    <t>INVERSIÓN PÚBLICA</t>
  </si>
  <si>
    <t>OBRA PUBLICA EN BIENES DE DOMINIO PUBLICO</t>
  </si>
  <si>
    <t>OBRA PUBLICA EN BIENES PROPIOS</t>
  </si>
  <si>
    <t>PARTICIPACIONES Y APORTACIONES</t>
  </si>
  <si>
    <t>CONVENIOS</t>
  </si>
  <si>
    <t>DEUDA PÚBLICA</t>
  </si>
  <si>
    <t>AMORTIZACIÓN DE LA DEUDA PUBLICA</t>
  </si>
  <si>
    <t>INTERESES DE LA DEUDA PUBLICA</t>
  </si>
  <si>
    <t>CLASIFICACIÓN ADMINISTRATIVA</t>
  </si>
  <si>
    <t>TOTAL</t>
  </si>
  <si>
    <t>ÓRGANO EJECUTIVO MUNICIPAL</t>
  </si>
  <si>
    <t>OTRAS  ENTIDADES  PARAESTATALES Y ORGANISMOS</t>
  </si>
  <si>
    <t xml:space="preserve">***** 3 SECTOR PÚBLICO MUNICIPAL </t>
  </si>
  <si>
    <t>31120-8901 DIRECCIÓN GENERAL</t>
  </si>
  <si>
    <t>31120-8902 DESARROLLO HUMANO Y PERS</t>
  </si>
  <si>
    <t>31120-8903 PRODUCTIVIDAD</t>
  </si>
  <si>
    <t>31120-8904 PREVENCION Y ATEN A LA VIOL</t>
  </si>
  <si>
    <t>31120-8905 TRABAJO SOCIAL Y JEFAS DE FA</t>
  </si>
  <si>
    <t>31120-8906 ADMINISTRAC DE RECURSOS</t>
  </si>
  <si>
    <t>CLASIFICADOR FUNCIONAL DEL GASTO</t>
  </si>
  <si>
    <t>GOBIERNO</t>
  </si>
  <si>
    <t>Otros Servicios Generales</t>
  </si>
  <si>
    <t>DESARROLLO SOCIAL</t>
  </si>
  <si>
    <t xml:space="preserve">DESARROLLO ECONÓMICO 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</si>
  <si>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</si>
  <si>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</si>
  <si>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</si>
  <si>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</si>
  <si>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DEL PASIVO</t>
  </si>
  <si>
    <t>PRIORIDADES DEL GASTO</t>
  </si>
  <si>
    <t>PRIORIDAD</t>
  </si>
  <si>
    <t>DENOMINACIÓN</t>
  </si>
  <si>
    <t>PRESUPUESTO 2016</t>
  </si>
  <si>
    <t>MATERIALES Y SUMINISTROS</t>
  </si>
  <si>
    <t>BIENES MUEBLES E INMUEBLES</t>
  </si>
  <si>
    <t>PROGRAMAS Y PROYECTOS</t>
  </si>
  <si>
    <t>1.1.1</t>
  </si>
  <si>
    <t>LEGISLACIÓN</t>
  </si>
  <si>
    <t>1.1.2</t>
  </si>
  <si>
    <t>FISCALIZACIÓN</t>
  </si>
  <si>
    <t>1.2.1</t>
  </si>
  <si>
    <t xml:space="preserve">IMPARTICIÓN DE JUSTICIA </t>
  </si>
  <si>
    <t>1.3.1</t>
  </si>
  <si>
    <t xml:space="preserve">PRESIDENCIA/GUBERNATURA </t>
  </si>
  <si>
    <t>1.3.2</t>
  </si>
  <si>
    <t xml:space="preserve">POLÍTICA INTERIOR </t>
  </si>
  <si>
    <t>1.3.8</t>
  </si>
  <si>
    <t>TERRITORIO</t>
  </si>
  <si>
    <t>1.5.2</t>
  </si>
  <si>
    <t>ASUNTOS HACENDARIOS</t>
  </si>
  <si>
    <t>1.7.1</t>
  </si>
  <si>
    <t>POLICÍA</t>
  </si>
  <si>
    <t>1.7.2</t>
  </si>
  <si>
    <t>PROTECCIÓN CIVIL</t>
  </si>
  <si>
    <t>1.7.3</t>
  </si>
  <si>
    <t>OTROS ASUNTOS ORDEN PUBLICO</t>
  </si>
  <si>
    <t>2.1.3</t>
  </si>
  <si>
    <t>ORDENACIÓN DE AGUAS RESIDUALES</t>
  </si>
  <si>
    <t>2.1.6</t>
  </si>
  <si>
    <t>OTROS PROTECCIÓN AMBIENTAL</t>
  </si>
  <si>
    <t>2.2.1</t>
  </si>
  <si>
    <t>URBANIZACIÓN</t>
  </si>
  <si>
    <t>2.2.2</t>
  </si>
  <si>
    <t>DESARROLLO COMUNITARIO</t>
  </si>
  <si>
    <t>2.2.5</t>
  </si>
  <si>
    <t>VIVIENDA</t>
  </si>
  <si>
    <t>2.2.6</t>
  </si>
  <si>
    <t>SERVICIOS COMUNALES</t>
  </si>
  <si>
    <t>2.4.1</t>
  </si>
  <si>
    <t>DEPORTE Y RECREACIÓN</t>
  </si>
  <si>
    <t>2.4.2</t>
  </si>
  <si>
    <t>CULTURA</t>
  </si>
  <si>
    <t>2.5.6</t>
  </si>
  <si>
    <t>OTROS SERVICIO EDUCATIVOS</t>
  </si>
  <si>
    <t>2.6.6</t>
  </si>
  <si>
    <t>APOYO SOCIAL P/ VIVIENDA</t>
  </si>
  <si>
    <t>2.6.8</t>
  </si>
  <si>
    <t>OTROS GRUPOS VULNERABLES</t>
  </si>
  <si>
    <t>2.6.9</t>
  </si>
  <si>
    <t>OTROS SEGURIDAD SOCIAL</t>
  </si>
  <si>
    <t>2.7.1</t>
  </si>
  <si>
    <t>OTROS ASUNTOS SOCIALES</t>
  </si>
  <si>
    <t>DESARROLLO ECONÓMICO</t>
  </si>
  <si>
    <t>3.1.1</t>
  </si>
  <si>
    <t>ASUNTOS ECONÓMICOS Y COMERCIALES</t>
  </si>
  <si>
    <t>3.1.2</t>
  </si>
  <si>
    <t>ASUNTOS LABORALES GENERALES</t>
  </si>
  <si>
    <t>3.2.1</t>
  </si>
  <si>
    <t>AGROPECUARIA</t>
  </si>
  <si>
    <t>3.7.1</t>
  </si>
  <si>
    <t>TURISMO</t>
  </si>
  <si>
    <t>3.9.3</t>
  </si>
  <si>
    <t>OTROS ASUNTOS ECONÓMICOS</t>
  </si>
  <si>
    <t>4.1.1</t>
  </si>
  <si>
    <t>DEUDA PUBLICA INTERNA</t>
  </si>
  <si>
    <t>" NADA QUE MANIFESTAR "</t>
  </si>
  <si>
    <t>ANALÍTICO DE PLAZAS 2019</t>
  </si>
  <si>
    <t>REMUNERACIONES</t>
  </si>
  <si>
    <t>PLAZA/PUESTO</t>
  </si>
  <si>
    <t>NUMERO DE PLAZAS</t>
  </si>
  <si>
    <t>DE</t>
  </si>
  <si>
    <t>HASTA</t>
  </si>
  <si>
    <t>DIRECTOR GENERAL</t>
  </si>
  <si>
    <t>AREA DE DESARROLLO HUMANO Y PERSPECTIVA DE GENERO</t>
  </si>
  <si>
    <t>AREA DE PRODUCTIVIDAD Y PROGRAMAS</t>
  </si>
  <si>
    <t>AREA DE PREVENCION Y ATENCION A LA VIOLENCIA FAMILIAR</t>
  </si>
  <si>
    <t>AREA DE TRABAJO SOCIAL Y ATENCION A JEFAS DE FAMILIA</t>
  </si>
  <si>
    <t>AREA DE ADMINISTRACION DE RECURSOS</t>
  </si>
  <si>
    <t>AREA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</si>
</sst>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u/>
      <sz val="11"/>
      <color rgb="FF76140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3" tint="-0.49803155613879818"/>
        </stop>
        <stop position="0.5">
          <color theme="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65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5"/>
      </patternFill>
    </fill>
    <fill>
      <gradientFill degree="135">
        <stop position="0">
          <color theme="4" tint="-0.25098422193060094"/>
        </stop>
        <stop position="0.5">
          <color theme="4" tint="-0.49803155613879818"/>
        </stop>
        <stop position="1">
          <color theme="4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2" applyBorder="1"/>
    <xf numFmtId="0" fontId="3" fillId="0" borderId="2" xfId="2" applyBorder="1"/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12" xfId="2" applyFont="1" applyFill="1" applyBorder="1" applyAlignment="1">
      <alignment horizontal="center"/>
    </xf>
    <xf numFmtId="0" fontId="5" fillId="5" borderId="13" xfId="2" applyFont="1" applyFill="1" applyBorder="1"/>
    <xf numFmtId="0" fontId="6" fillId="0" borderId="15" xfId="2" applyFont="1" applyBorder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6" fillId="0" borderId="17" xfId="2" applyFont="1" applyBorder="1" applyAlignment="1">
      <alignment horizontal="center"/>
    </xf>
    <xf numFmtId="0" fontId="6" fillId="0" borderId="7" xfId="2" applyFont="1" applyBorder="1" applyAlignment="1">
      <alignment horizontal="left"/>
    </xf>
    <xf numFmtId="0" fontId="6" fillId="0" borderId="7" xfId="2" applyFont="1" applyBorder="1"/>
    <xf numFmtId="0" fontId="3" fillId="2" borderId="0" xfId="2" applyFill="1"/>
    <xf numFmtId="0" fontId="7" fillId="2" borderId="0" xfId="2" applyFont="1" applyFill="1"/>
    <xf numFmtId="43" fontId="7" fillId="0" borderId="0" xfId="1" applyFont="1"/>
    <xf numFmtId="0" fontId="3" fillId="0" borderId="0" xfId="2"/>
    <xf numFmtId="0" fontId="8" fillId="0" borderId="0" xfId="2" applyFont="1" applyAlignment="1">
      <alignment horizontal="center"/>
    </xf>
    <xf numFmtId="0" fontId="10" fillId="2" borderId="0" xfId="2" applyFont="1" applyFill="1"/>
    <xf numFmtId="43" fontId="3" fillId="0" borderId="3" xfId="1" applyFont="1" applyBorder="1"/>
    <xf numFmtId="43" fontId="5" fillId="3" borderId="11" xfId="1" applyFont="1" applyFill="1" applyBorder="1" applyAlignment="1">
      <alignment horizontal="center"/>
    </xf>
    <xf numFmtId="43" fontId="5" fillId="4" borderId="0" xfId="1" applyFont="1" applyFill="1"/>
    <xf numFmtId="43" fontId="5" fillId="5" borderId="14" xfId="1" applyFont="1" applyFill="1" applyBorder="1" applyAlignment="1">
      <alignment horizontal="right" wrapText="1"/>
    </xf>
    <xf numFmtId="43" fontId="6" fillId="0" borderId="16" xfId="1" applyFont="1" applyBorder="1" applyAlignment="1">
      <alignment horizontal="right" wrapText="1"/>
    </xf>
    <xf numFmtId="43" fontId="6" fillId="0" borderId="18" xfId="1" applyFont="1" applyBorder="1" applyAlignment="1">
      <alignment horizontal="right" wrapText="1"/>
    </xf>
    <xf numFmtId="43" fontId="7" fillId="2" borderId="0" xfId="1" applyFont="1" applyFill="1"/>
    <xf numFmtId="43" fontId="9" fillId="0" borderId="0" xfId="1" applyFont="1"/>
    <xf numFmtId="43" fontId="10" fillId="2" borderId="0" xfId="1" applyFont="1" applyFill="1"/>
    <xf numFmtId="43" fontId="3" fillId="0" borderId="0" xfId="1" applyFont="1"/>
    <xf numFmtId="0" fontId="0" fillId="0" borderId="0" xfId="0" applyAlignment="1">
      <alignment horizontal="center"/>
    </xf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3" applyFont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4" applyAlignment="1">
      <alignment horizontal="left" vertical="center" wrapText="1"/>
    </xf>
    <xf numFmtId="43" fontId="5" fillId="6" borderId="0" xfId="1" applyFont="1" applyFill="1" applyAlignment="1">
      <alignment horizontal="center" vertical="center" wrapText="1"/>
    </xf>
    <xf numFmtId="43" fontId="16" fillId="0" borderId="0" xfId="1" applyFont="1" applyAlignment="1">
      <alignment horizontal="right" vertical="center"/>
    </xf>
    <xf numFmtId="43" fontId="0" fillId="0" borderId="0" xfId="1" applyFont="1" applyAlignment="1">
      <alignment vertical="center"/>
    </xf>
    <xf numFmtId="43" fontId="1" fillId="0" borderId="0" xfId="1" applyAlignment="1">
      <alignment horizontal="right" wrapText="1"/>
    </xf>
    <xf numFmtId="43" fontId="0" fillId="0" borderId="0" xfId="1" applyFont="1"/>
    <xf numFmtId="0" fontId="15" fillId="0" borderId="0" xfId="0" applyFont="1" applyAlignment="1">
      <alignment horizontal="center"/>
    </xf>
    <xf numFmtId="0" fontId="17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1" fillId="0" borderId="0" xfId="1"/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9" fillId="6" borderId="0" xfId="0" applyFont="1" applyFill="1" applyAlignment="1">
      <alignment horizontal="center" vertical="center"/>
    </xf>
    <xf numFmtId="0" fontId="21" fillId="2" borderId="0" xfId="2" applyFont="1" applyFill="1"/>
    <xf numFmtId="43" fontId="21" fillId="0" borderId="0" xfId="1" applyFont="1"/>
    <xf numFmtId="43" fontId="19" fillId="6" borderId="0" xfId="1" applyFont="1" applyFill="1" applyAlignment="1">
      <alignment horizontal="center" vertical="center"/>
    </xf>
    <xf numFmtId="43" fontId="20" fillId="0" borderId="0" xfId="1" applyFont="1" applyAlignment="1">
      <alignment vertical="center"/>
    </xf>
    <xf numFmtId="43" fontId="21" fillId="2" borderId="0" xfId="1" applyFont="1" applyFill="1"/>
    <xf numFmtId="0" fontId="18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0" fontId="22" fillId="0" borderId="0" xfId="0" applyFont="1"/>
    <xf numFmtId="0" fontId="20" fillId="0" borderId="0" xfId="3" applyFont="1"/>
    <xf numFmtId="0" fontId="23" fillId="7" borderId="0" xfId="3" applyFont="1" applyFill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2" applyFont="1" applyAlignment="1">
      <alignment horizontal="left"/>
    </xf>
    <xf numFmtId="43" fontId="20" fillId="0" borderId="0" xfId="1" applyFont="1" applyAlignment="1">
      <alignment horizontal="left"/>
    </xf>
    <xf numFmtId="43" fontId="23" fillId="7" borderId="0" xfId="1" applyFont="1" applyFill="1" applyAlignment="1">
      <alignment horizontal="center" wrapText="1"/>
    </xf>
    <xf numFmtId="43" fontId="4" fillId="0" borderId="0" xfId="1" applyFont="1" applyAlignment="1">
      <alignment horizontal="left"/>
    </xf>
    <xf numFmtId="43" fontId="23" fillId="7" borderId="0" xfId="1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24" fillId="0" borderId="0" xfId="0" applyFont="1"/>
    <xf numFmtId="0" fontId="25" fillId="8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43" fontId="24" fillId="0" borderId="0" xfId="0" applyNumberFormat="1" applyFont="1" applyAlignment="1">
      <alignment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wrapText="1"/>
    </xf>
    <xf numFmtId="0" fontId="19" fillId="9" borderId="0" xfId="0" applyFont="1" applyFill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23" fillId="10" borderId="15" xfId="3" applyFont="1" applyFill="1" applyBorder="1" applyAlignment="1">
      <alignment vertical="center"/>
    </xf>
    <xf numFmtId="0" fontId="23" fillId="10" borderId="0" xfId="3" applyFont="1" applyFill="1" applyAlignment="1">
      <alignment vertical="center"/>
    </xf>
    <xf numFmtId="0" fontId="23" fillId="5" borderId="15" xfId="3" applyFont="1" applyFill="1" applyBorder="1" applyAlignment="1">
      <alignment horizontal="center"/>
    </xf>
    <xf numFmtId="0" fontId="23" fillId="5" borderId="0" xfId="3" applyFont="1" applyFill="1" applyAlignment="1">
      <alignment horizontal="center"/>
    </xf>
    <xf numFmtId="0" fontId="3" fillId="0" borderId="15" xfId="3" applyBorder="1"/>
    <xf numFmtId="0" fontId="3" fillId="0" borderId="0" xfId="3"/>
    <xf numFmtId="0" fontId="3" fillId="0" borderId="17" xfId="3" applyBorder="1"/>
    <xf numFmtId="0" fontId="3" fillId="0" borderId="7" xfId="3" applyBorder="1"/>
    <xf numFmtId="43" fontId="23" fillId="10" borderId="0" xfId="1" applyFont="1" applyFill="1" applyAlignment="1">
      <alignment horizontal="center" vertical="center"/>
    </xf>
    <xf numFmtId="43" fontId="23" fillId="10" borderId="16" xfId="1" applyFont="1" applyFill="1" applyBorder="1" applyAlignment="1">
      <alignment horizontal="center" vertical="center"/>
    </xf>
    <xf numFmtId="43" fontId="23" fillId="5" borderId="0" xfId="1" applyFont="1" applyFill="1" applyAlignment="1">
      <alignment horizontal="center"/>
    </xf>
    <xf numFmtId="43" fontId="23" fillId="5" borderId="16" xfId="1" applyFont="1" applyFill="1" applyBorder="1" applyAlignment="1">
      <alignment horizontal="center"/>
    </xf>
    <xf numFmtId="43" fontId="3" fillId="0" borderId="16" xfId="1" applyFont="1" applyBorder="1"/>
    <xf numFmtId="43" fontId="3" fillId="0" borderId="7" xfId="1" applyFont="1" applyBorder="1"/>
    <xf numFmtId="43" fontId="3" fillId="0" borderId="18" xfId="1" applyFont="1" applyBorder="1"/>
    <xf numFmtId="0" fontId="3" fillId="0" borderId="15" xfId="3" applyBorder="1" applyAlignment="1">
      <alignment horizontal="left" wrapText="1"/>
    </xf>
  </cellXfs>
  <cellStyles count="6">
    <cellStyle name="Millares" xfId="1" builtinId="3"/>
    <cellStyle name="Millares 4" xfId="5" xr:uid="{378D9C06-CC54-4801-877E-6C1C40CD24C9}"/>
    <cellStyle name="Normal" xfId="0" builtinId="0"/>
    <cellStyle name="Normal 2" xfId="4" xr:uid="{7DC84DC2-BD6C-4F8C-AFAC-99FF5BF28C47}"/>
    <cellStyle name="Normal 2 2" xfId="3" xr:uid="{EFF0E075-0352-487C-81B9-6939962CD589}"/>
    <cellStyle name="Normal 3" xfId="2" xr:uid="{A1CCB9FA-78F5-41EB-BEBF-00494982C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914400</xdr:colOff>
      <xdr:row>2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A198966-4281-4CE1-8147-32A3684D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47625" y="123825"/>
          <a:ext cx="857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352426</xdr:colOff>
      <xdr:row>0</xdr:row>
      <xdr:rowOff>66675</xdr:rowOff>
    </xdr:from>
    <xdr:to>
      <xdr:col>2</xdr:col>
      <xdr:colOff>1114426</xdr:colOff>
      <xdr:row>2</xdr:row>
      <xdr:rowOff>66675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211B587-581A-4A96-9E8E-526B5855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600576" y="66675"/>
          <a:ext cx="762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180975</xdr:rowOff>
    </xdr:from>
    <xdr:to>
      <xdr:col>0</xdr:col>
      <xdr:colOff>1066801</xdr:colOff>
      <xdr:row>3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68A1C6F-B2B9-4490-BD47-447AE72C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114301" y="180975"/>
          <a:ext cx="9525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0</xdr:row>
      <xdr:rowOff>133350</xdr:rowOff>
    </xdr:from>
    <xdr:to>
      <xdr:col>2</xdr:col>
      <xdr:colOff>1390650</xdr:colOff>
      <xdr:row>2</xdr:row>
      <xdr:rowOff>133350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A05EFE1-D3D3-4622-BAD9-167DC528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848225" y="133350"/>
          <a:ext cx="1152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0</xdr:row>
      <xdr:rowOff>114300</xdr:rowOff>
    </xdr:from>
    <xdr:to>
      <xdr:col>2</xdr:col>
      <xdr:colOff>2409825</xdr:colOff>
      <xdr:row>1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5225EF0-24EF-4B66-B841-2E733C61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5200650" y="114300"/>
          <a:ext cx="1133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0</xdr:col>
      <xdr:colOff>1009650</xdr:colOff>
      <xdr:row>2</xdr:row>
      <xdr:rowOff>19050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E340B69-A470-4576-8A2F-3BB1A32C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38100" y="47625"/>
          <a:ext cx="971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0</xdr:col>
      <xdr:colOff>923925</xdr:colOff>
      <xdr:row>2</xdr:row>
      <xdr:rowOff>152400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32014C5-5722-470E-B0F8-A6D5949D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142875" y="952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</xdr:colOff>
      <xdr:row>0</xdr:row>
      <xdr:rowOff>114300</xdr:rowOff>
    </xdr:from>
    <xdr:to>
      <xdr:col>2</xdr:col>
      <xdr:colOff>1876425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0B5D7D-3885-4BB5-A5C9-A9AF03B6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667250" y="114300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1171575</xdr:colOff>
      <xdr:row>3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965CF12-4007-4958-880A-47121454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85725" y="0"/>
          <a:ext cx="1085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1285875</xdr:colOff>
      <xdr:row>0</xdr:row>
      <xdr:rowOff>142875</xdr:rowOff>
    </xdr:from>
    <xdr:to>
      <xdr:col>2</xdr:col>
      <xdr:colOff>2095500</xdr:colOff>
      <xdr:row>2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C956ED-5602-443D-AA54-3F3D4B714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5400675" y="142875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47625</xdr:colOff>
      <xdr:row>2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73B0CB3-11AC-45F0-A5D4-03A5B99D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0" y="9525"/>
          <a:ext cx="952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0</xdr:row>
      <xdr:rowOff>123825</xdr:rowOff>
    </xdr:from>
    <xdr:to>
      <xdr:col>1</xdr:col>
      <xdr:colOff>4867275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55847-16A7-45C3-9754-7848D50F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4962525" y="123825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914400</xdr:colOff>
      <xdr:row>2</xdr:row>
      <xdr:rowOff>180975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D05BCBB-9D67-441A-9728-B5562422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0" y="57150"/>
          <a:ext cx="914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0C50-6086-4478-8E29-6AC2EC42D949}">
  <dimension ref="A1:C57"/>
  <sheetViews>
    <sheetView workbookViewId="0">
      <selection activeCell="E4" sqref="E4"/>
    </sheetView>
  </sheetViews>
  <sheetFormatPr baseColWidth="10" defaultRowHeight="15" x14ac:dyDescent="0.25"/>
  <cols>
    <col min="1" max="1" width="17.140625" style="26" customWidth="1"/>
    <col min="2" max="2" width="46.5703125" style="26" customWidth="1"/>
    <col min="3" max="3" width="19.28515625" style="38" customWidth="1"/>
  </cols>
  <sheetData>
    <row r="1" spans="1:3" x14ac:dyDescent="0.25">
      <c r="A1" s="1"/>
      <c r="B1" s="2"/>
      <c r="C1" s="29"/>
    </row>
    <row r="2" spans="1:3" x14ac:dyDescent="0.25">
      <c r="A2" s="3" t="s">
        <v>0</v>
      </c>
      <c r="B2" s="4"/>
      <c r="C2" s="5"/>
    </row>
    <row r="3" spans="1:3" x14ac:dyDescent="0.25">
      <c r="A3" s="6" t="s">
        <v>1</v>
      </c>
      <c r="B3" s="7"/>
      <c r="C3" s="8"/>
    </row>
    <row r="4" spans="1:3" x14ac:dyDescent="0.25">
      <c r="A4" s="6" t="s">
        <v>2</v>
      </c>
      <c r="B4" s="7"/>
      <c r="C4" s="8"/>
    </row>
    <row r="5" spans="1:3" ht="15.75" thickBot="1" x14ac:dyDescent="0.3">
      <c r="A5" s="9" t="s">
        <v>3</v>
      </c>
      <c r="B5" s="10"/>
      <c r="C5" s="11"/>
    </row>
    <row r="6" spans="1:3" ht="15.75" thickBot="1" x14ac:dyDescent="0.3">
      <c r="A6" s="12"/>
      <c r="B6" s="13"/>
      <c r="C6" s="30" t="s">
        <v>4</v>
      </c>
    </row>
    <row r="7" spans="1:3" ht="15.75" thickBot="1" x14ac:dyDescent="0.3">
      <c r="A7" s="14" t="s">
        <v>5</v>
      </c>
      <c r="B7" s="14"/>
      <c r="C7" s="31">
        <f>+C8+C14+C24+C34+C37+C45+C48+C50</f>
        <v>3540828</v>
      </c>
    </row>
    <row r="8" spans="1:3" x14ac:dyDescent="0.25">
      <c r="A8" s="15">
        <v>1000</v>
      </c>
      <c r="B8" s="16" t="s">
        <v>6</v>
      </c>
      <c r="C8" s="32">
        <f>SUM(C9:C13)</f>
        <v>2457910</v>
      </c>
    </row>
    <row r="9" spans="1:3" x14ac:dyDescent="0.25">
      <c r="A9" s="17">
        <v>1100</v>
      </c>
      <c r="B9" s="18" t="s">
        <v>7</v>
      </c>
      <c r="C9" s="33">
        <v>1552010</v>
      </c>
    </row>
    <row r="10" spans="1:3" x14ac:dyDescent="0.25">
      <c r="A10" s="17">
        <v>1200</v>
      </c>
      <c r="B10" s="18" t="s">
        <v>8</v>
      </c>
      <c r="C10" s="33">
        <v>185500</v>
      </c>
    </row>
    <row r="11" spans="1:3" x14ac:dyDescent="0.25">
      <c r="A11" s="17">
        <v>1300</v>
      </c>
      <c r="B11" s="18" t="s">
        <v>9</v>
      </c>
      <c r="C11" s="33">
        <v>269600</v>
      </c>
    </row>
    <row r="12" spans="1:3" x14ac:dyDescent="0.25">
      <c r="A12" s="17">
        <v>1400</v>
      </c>
      <c r="B12" s="18" t="s">
        <v>10</v>
      </c>
      <c r="C12" s="33">
        <v>384500</v>
      </c>
    </row>
    <row r="13" spans="1:3" ht="15.75" thickBot="1" x14ac:dyDescent="0.3">
      <c r="A13" s="17">
        <v>1500</v>
      </c>
      <c r="B13" s="18" t="s">
        <v>11</v>
      </c>
      <c r="C13" s="33">
        <v>66300</v>
      </c>
    </row>
    <row r="14" spans="1:3" x14ac:dyDescent="0.25">
      <c r="A14" s="15">
        <v>2000</v>
      </c>
      <c r="B14" s="16" t="s">
        <v>12</v>
      </c>
      <c r="C14" s="32">
        <f>SUM(C15:C23)</f>
        <v>194861</v>
      </c>
    </row>
    <row r="15" spans="1:3" x14ac:dyDescent="0.25">
      <c r="A15" s="17">
        <v>2100</v>
      </c>
      <c r="B15" s="19" t="s">
        <v>13</v>
      </c>
      <c r="C15" s="33">
        <v>96561</v>
      </c>
    </row>
    <row r="16" spans="1:3" x14ac:dyDescent="0.25">
      <c r="A16" s="17">
        <v>2200</v>
      </c>
      <c r="B16" s="19" t="s">
        <v>14</v>
      </c>
      <c r="C16" s="33">
        <v>31300</v>
      </c>
    </row>
    <row r="17" spans="1:3" x14ac:dyDescent="0.25">
      <c r="A17" s="17">
        <v>2300</v>
      </c>
      <c r="B17" s="19" t="s">
        <v>15</v>
      </c>
      <c r="C17" s="33"/>
    </row>
    <row r="18" spans="1:3" x14ac:dyDescent="0.25">
      <c r="A18" s="17">
        <v>2400</v>
      </c>
      <c r="B18" s="19" t="s">
        <v>16</v>
      </c>
      <c r="C18" s="33"/>
    </row>
    <row r="19" spans="1:3" x14ac:dyDescent="0.25">
      <c r="A19" s="17">
        <v>2500</v>
      </c>
      <c r="B19" s="19" t="s">
        <v>17</v>
      </c>
      <c r="C19" s="33">
        <v>2000</v>
      </c>
    </row>
    <row r="20" spans="1:3" x14ac:dyDescent="0.25">
      <c r="A20" s="17">
        <v>2600</v>
      </c>
      <c r="B20" s="19" t="s">
        <v>18</v>
      </c>
      <c r="C20" s="33">
        <v>45000</v>
      </c>
    </row>
    <row r="21" spans="1:3" x14ac:dyDescent="0.25">
      <c r="A21" s="17">
        <v>2700</v>
      </c>
      <c r="B21" s="19" t="s">
        <v>19</v>
      </c>
      <c r="C21" s="33"/>
    </row>
    <row r="22" spans="1:3" x14ac:dyDescent="0.25">
      <c r="A22" s="17">
        <v>2800</v>
      </c>
      <c r="B22" s="19" t="s">
        <v>20</v>
      </c>
      <c r="C22" s="33"/>
    </row>
    <row r="23" spans="1:3" ht="15.75" thickBot="1" x14ac:dyDescent="0.3">
      <c r="A23" s="20">
        <v>2900</v>
      </c>
      <c r="B23" s="21" t="s">
        <v>21</v>
      </c>
      <c r="C23" s="33">
        <v>20000</v>
      </c>
    </row>
    <row r="24" spans="1:3" x14ac:dyDescent="0.25">
      <c r="A24" s="15">
        <v>3000</v>
      </c>
      <c r="B24" s="16" t="s">
        <v>22</v>
      </c>
      <c r="C24" s="32">
        <f>SUM(C25:C33)</f>
        <v>888057</v>
      </c>
    </row>
    <row r="25" spans="1:3" x14ac:dyDescent="0.25">
      <c r="A25" s="17">
        <v>3100</v>
      </c>
      <c r="B25" s="19" t="s">
        <v>23</v>
      </c>
      <c r="C25" s="33">
        <v>94457</v>
      </c>
    </row>
    <row r="26" spans="1:3" x14ac:dyDescent="0.25">
      <c r="A26" s="17">
        <v>3200</v>
      </c>
      <c r="B26" s="19" t="s">
        <v>24</v>
      </c>
      <c r="C26" s="33">
        <v>233400</v>
      </c>
    </row>
    <row r="27" spans="1:3" x14ac:dyDescent="0.25">
      <c r="A27" s="17">
        <v>3300</v>
      </c>
      <c r="B27" s="19" t="s">
        <v>25</v>
      </c>
      <c r="C27" s="33">
        <v>322000</v>
      </c>
    </row>
    <row r="28" spans="1:3" x14ac:dyDescent="0.25">
      <c r="A28" s="17">
        <v>3400</v>
      </c>
      <c r="B28" s="19" t="s">
        <v>26</v>
      </c>
      <c r="C28" s="33">
        <v>32200</v>
      </c>
    </row>
    <row r="29" spans="1:3" x14ac:dyDescent="0.25">
      <c r="A29" s="17">
        <v>3500</v>
      </c>
      <c r="B29" s="19" t="s">
        <v>27</v>
      </c>
      <c r="C29" s="33">
        <v>40000</v>
      </c>
    </row>
    <row r="30" spans="1:3" x14ac:dyDescent="0.25">
      <c r="A30" s="17">
        <v>3600</v>
      </c>
      <c r="B30" s="19" t="s">
        <v>28</v>
      </c>
      <c r="C30" s="33">
        <v>100000</v>
      </c>
    </row>
    <row r="31" spans="1:3" x14ac:dyDescent="0.25">
      <c r="A31" s="17">
        <v>3700</v>
      </c>
      <c r="B31" s="19" t="s">
        <v>29</v>
      </c>
      <c r="C31" s="33">
        <v>16000</v>
      </c>
    </row>
    <row r="32" spans="1:3" x14ac:dyDescent="0.25">
      <c r="A32" s="17">
        <v>3800</v>
      </c>
      <c r="B32" s="19" t="s">
        <v>30</v>
      </c>
      <c r="C32" s="33">
        <v>5000</v>
      </c>
    </row>
    <row r="33" spans="1:3" ht="15.75" thickBot="1" x14ac:dyDescent="0.3">
      <c r="A33" s="20">
        <v>3900</v>
      </c>
      <c r="B33" s="21" t="s">
        <v>31</v>
      </c>
      <c r="C33" s="33">
        <v>45000</v>
      </c>
    </row>
    <row r="34" spans="1:3" x14ac:dyDescent="0.25">
      <c r="A34" s="15">
        <v>4000</v>
      </c>
      <c r="B34" s="16" t="s">
        <v>32</v>
      </c>
      <c r="C34" s="32">
        <f>SUM(C35:C36)</f>
        <v>0</v>
      </c>
    </row>
    <row r="35" spans="1:3" x14ac:dyDescent="0.25">
      <c r="A35" s="17">
        <v>4100</v>
      </c>
      <c r="B35" s="18" t="s">
        <v>33</v>
      </c>
      <c r="C35" s="33">
        <v>0</v>
      </c>
    </row>
    <row r="36" spans="1:3" ht="15.75" thickBot="1" x14ac:dyDescent="0.3">
      <c r="A36" s="20">
        <v>4400</v>
      </c>
      <c r="B36" s="22" t="s">
        <v>34</v>
      </c>
      <c r="C36" s="33">
        <v>0</v>
      </c>
    </row>
    <row r="37" spans="1:3" x14ac:dyDescent="0.25">
      <c r="A37" s="15">
        <v>5000</v>
      </c>
      <c r="B37" s="16" t="s">
        <v>35</v>
      </c>
      <c r="C37" s="32">
        <f>SUM(C38:C44)</f>
        <v>0</v>
      </c>
    </row>
    <row r="38" spans="1:3" x14ac:dyDescent="0.25">
      <c r="A38" s="17">
        <v>5100</v>
      </c>
      <c r="B38" s="18" t="s">
        <v>36</v>
      </c>
      <c r="C38" s="33">
        <v>0</v>
      </c>
    </row>
    <row r="39" spans="1:3" x14ac:dyDescent="0.25">
      <c r="A39" s="17">
        <v>5200</v>
      </c>
      <c r="B39" s="18" t="s">
        <v>37</v>
      </c>
      <c r="C39" s="33">
        <v>0</v>
      </c>
    </row>
    <row r="40" spans="1:3" x14ac:dyDescent="0.25">
      <c r="A40" s="17">
        <v>5300</v>
      </c>
      <c r="B40" s="18" t="s">
        <v>38</v>
      </c>
      <c r="C40" s="33">
        <v>0</v>
      </c>
    </row>
    <row r="41" spans="1:3" x14ac:dyDescent="0.25">
      <c r="A41" s="17">
        <v>5400</v>
      </c>
      <c r="B41" s="18" t="s">
        <v>39</v>
      </c>
      <c r="C41" s="33">
        <v>0</v>
      </c>
    </row>
    <row r="42" spans="1:3" x14ac:dyDescent="0.25">
      <c r="A42" s="17">
        <v>5500</v>
      </c>
      <c r="B42" s="18" t="s">
        <v>40</v>
      </c>
      <c r="C42" s="33">
        <v>0</v>
      </c>
    </row>
    <row r="43" spans="1:3" x14ac:dyDescent="0.25">
      <c r="A43" s="17">
        <v>5600</v>
      </c>
      <c r="B43" s="18" t="s">
        <v>41</v>
      </c>
      <c r="C43" s="33">
        <v>0</v>
      </c>
    </row>
    <row r="44" spans="1:3" ht="15.75" thickBot="1" x14ac:dyDescent="0.3">
      <c r="A44" s="20">
        <v>5900</v>
      </c>
      <c r="B44" s="22" t="s">
        <v>42</v>
      </c>
      <c r="C44" s="33">
        <v>0</v>
      </c>
    </row>
    <row r="45" spans="1:3" x14ac:dyDescent="0.25">
      <c r="A45" s="15">
        <v>6000</v>
      </c>
      <c r="B45" s="16" t="s">
        <v>43</v>
      </c>
      <c r="C45" s="32">
        <f>SUM(C46:C47)</f>
        <v>0</v>
      </c>
    </row>
    <row r="46" spans="1:3" x14ac:dyDescent="0.25">
      <c r="A46" s="17">
        <v>6100</v>
      </c>
      <c r="B46" s="18" t="s">
        <v>44</v>
      </c>
      <c r="C46" s="33">
        <v>0</v>
      </c>
    </row>
    <row r="47" spans="1:3" ht="15.75" thickBot="1" x14ac:dyDescent="0.3">
      <c r="A47" s="20">
        <v>6200</v>
      </c>
      <c r="B47" s="22" t="s">
        <v>45</v>
      </c>
      <c r="C47" s="33">
        <v>0</v>
      </c>
    </row>
    <row r="48" spans="1:3" x14ac:dyDescent="0.25">
      <c r="A48" s="15">
        <v>8000</v>
      </c>
      <c r="B48" s="16" t="s">
        <v>46</v>
      </c>
      <c r="C48" s="32">
        <f>+C49</f>
        <v>0</v>
      </c>
    </row>
    <row r="49" spans="1:3" ht="15.75" thickBot="1" x14ac:dyDescent="0.3">
      <c r="A49" s="20">
        <v>8500</v>
      </c>
      <c r="B49" s="22" t="s">
        <v>47</v>
      </c>
      <c r="C49" s="33">
        <v>0</v>
      </c>
    </row>
    <row r="50" spans="1:3" x14ac:dyDescent="0.25">
      <c r="A50" s="15">
        <v>9000</v>
      </c>
      <c r="B50" s="16" t="s">
        <v>48</v>
      </c>
      <c r="C50" s="32">
        <f>SUM(C51:C52)</f>
        <v>0</v>
      </c>
    </row>
    <row r="51" spans="1:3" x14ac:dyDescent="0.25">
      <c r="A51" s="17">
        <v>9100</v>
      </c>
      <c r="B51" s="18" t="s">
        <v>49</v>
      </c>
      <c r="C51" s="33">
        <v>0</v>
      </c>
    </row>
    <row r="52" spans="1:3" ht="15.75" thickBot="1" x14ac:dyDescent="0.3">
      <c r="A52" s="20">
        <v>9200</v>
      </c>
      <c r="B52" s="22" t="s">
        <v>50</v>
      </c>
      <c r="C52" s="34">
        <v>0</v>
      </c>
    </row>
    <row r="53" spans="1:3" ht="15.75" x14ac:dyDescent="0.25">
      <c r="A53" s="23"/>
      <c r="B53" s="24"/>
      <c r="C53" s="25"/>
    </row>
    <row r="54" spans="1:3" ht="15.75" x14ac:dyDescent="0.25">
      <c r="A54" s="23"/>
      <c r="B54" s="24"/>
      <c r="C54" s="35"/>
    </row>
    <row r="55" spans="1:3" ht="15.75" x14ac:dyDescent="0.25">
      <c r="B55" s="27"/>
      <c r="C55" s="36"/>
    </row>
    <row r="56" spans="1:3" x14ac:dyDescent="0.25">
      <c r="A56" s="23"/>
      <c r="B56" s="28"/>
      <c r="C56" s="37"/>
    </row>
    <row r="57" spans="1:3" x14ac:dyDescent="0.25">
      <c r="A57" s="23"/>
      <c r="B57" s="28"/>
      <c r="C57" s="37"/>
    </row>
  </sheetData>
  <mergeCells count="6">
    <mergeCell ref="A2:C2"/>
    <mergeCell ref="A3:C3"/>
    <mergeCell ref="A4:C4"/>
    <mergeCell ref="A5:C5"/>
    <mergeCell ref="A6:B6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E261-DEC7-4C27-B03D-7C16503DB277}">
  <dimension ref="A1:C19"/>
  <sheetViews>
    <sheetView workbookViewId="0">
      <selection activeCell="F15" sqref="F15"/>
    </sheetView>
  </sheetViews>
  <sheetFormatPr baseColWidth="10" defaultRowHeight="15" x14ac:dyDescent="0.25"/>
  <cols>
    <col min="1" max="1" width="30" customWidth="1"/>
    <col min="2" max="2" width="39.140625" customWidth="1"/>
    <col min="3" max="3" width="22.85546875" style="56" customWidth="1"/>
  </cols>
  <sheetData>
    <row r="1" spans="1:3" x14ac:dyDescent="0.25">
      <c r="A1" s="39"/>
      <c r="B1" s="39"/>
      <c r="C1" s="39"/>
    </row>
    <row r="2" spans="1:3" x14ac:dyDescent="0.25">
      <c r="A2" s="39"/>
      <c r="B2" s="39"/>
      <c r="C2" s="39"/>
    </row>
    <row r="3" spans="1:3" x14ac:dyDescent="0.25">
      <c r="A3" s="40" t="s">
        <v>0</v>
      </c>
      <c r="B3" s="40"/>
      <c r="C3" s="41"/>
    </row>
    <row r="4" spans="1:3" x14ac:dyDescent="0.25">
      <c r="A4" s="42" t="s">
        <v>1</v>
      </c>
      <c r="B4" s="42"/>
      <c r="C4" s="43"/>
    </row>
    <row r="5" spans="1:3" x14ac:dyDescent="0.25">
      <c r="A5" s="42" t="s">
        <v>51</v>
      </c>
      <c r="B5" s="42"/>
      <c r="C5" s="43"/>
    </row>
    <row r="6" spans="1:3" x14ac:dyDescent="0.25">
      <c r="A6" s="44" t="s">
        <v>3</v>
      </c>
      <c r="B6" s="44"/>
      <c r="C6" s="44"/>
    </row>
    <row r="7" spans="1:3" x14ac:dyDescent="0.25">
      <c r="A7" s="45"/>
      <c r="B7" s="45"/>
      <c r="C7" s="45"/>
    </row>
    <row r="8" spans="1:3" x14ac:dyDescent="0.25">
      <c r="A8" s="46"/>
      <c r="B8" s="46"/>
      <c r="C8" s="52" t="s">
        <v>4</v>
      </c>
    </row>
    <row r="9" spans="1:3" x14ac:dyDescent="0.25">
      <c r="A9" s="50" t="s">
        <v>52</v>
      </c>
      <c r="B9" s="50"/>
      <c r="C9" s="53">
        <f>+C10+C11</f>
        <v>3540828</v>
      </c>
    </row>
    <row r="10" spans="1:3" x14ac:dyDescent="0.25">
      <c r="A10" s="48" t="s">
        <v>53</v>
      </c>
      <c r="B10" s="48"/>
      <c r="C10" s="54">
        <v>0</v>
      </c>
    </row>
    <row r="11" spans="1:3" x14ac:dyDescent="0.25">
      <c r="A11" s="48" t="s">
        <v>54</v>
      </c>
      <c r="B11" s="48"/>
      <c r="C11" s="55">
        <f>+C12</f>
        <v>3540828</v>
      </c>
    </row>
    <row r="12" spans="1:3" x14ac:dyDescent="0.25">
      <c r="A12" s="49"/>
      <c r="B12" s="51" t="s">
        <v>55</v>
      </c>
      <c r="C12" s="55">
        <f>SUM(C13:C18)</f>
        <v>3540828</v>
      </c>
    </row>
    <row r="13" spans="1:3" x14ac:dyDescent="0.25">
      <c r="A13" s="49"/>
      <c r="B13" s="51" t="s">
        <v>56</v>
      </c>
      <c r="C13" s="55">
        <v>1796124</v>
      </c>
    </row>
    <row r="14" spans="1:3" x14ac:dyDescent="0.25">
      <c r="A14" s="49"/>
      <c r="B14" s="51" t="s">
        <v>57</v>
      </c>
      <c r="C14" s="55">
        <v>259600</v>
      </c>
    </row>
    <row r="15" spans="1:3" x14ac:dyDescent="0.25">
      <c r="A15" s="49"/>
      <c r="B15" s="51" t="s">
        <v>58</v>
      </c>
      <c r="C15" s="55">
        <v>272600</v>
      </c>
    </row>
    <row r="16" spans="1:3" x14ac:dyDescent="0.25">
      <c r="A16" s="49"/>
      <c r="B16" s="51" t="s">
        <v>59</v>
      </c>
      <c r="C16" s="55">
        <v>422556</v>
      </c>
    </row>
    <row r="17" spans="1:3" x14ac:dyDescent="0.25">
      <c r="A17" s="49"/>
      <c r="B17" s="51" t="s">
        <v>60</v>
      </c>
      <c r="C17" s="55">
        <v>234600</v>
      </c>
    </row>
    <row r="18" spans="1:3" x14ac:dyDescent="0.25">
      <c r="A18" s="49"/>
      <c r="B18" s="51" t="s">
        <v>61</v>
      </c>
      <c r="C18" s="55">
        <v>555348</v>
      </c>
    </row>
    <row r="19" spans="1:3" x14ac:dyDescent="0.25">
      <c r="A19" s="47"/>
      <c r="B19" s="47"/>
      <c r="C19" s="47"/>
    </row>
  </sheetData>
  <mergeCells count="12">
    <mergeCell ref="A7:C7"/>
    <mergeCell ref="A8:B8"/>
    <mergeCell ref="A9:B9"/>
    <mergeCell ref="A10:B10"/>
    <mergeCell ref="A11:B11"/>
    <mergeCell ref="A19:C19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4755-021F-4CFD-BFA0-B9FA8881E107}">
  <dimension ref="A1:C11"/>
  <sheetViews>
    <sheetView workbookViewId="0">
      <selection activeCell="C11" sqref="C11"/>
    </sheetView>
  </sheetViews>
  <sheetFormatPr baseColWidth="10" defaultRowHeight="15" x14ac:dyDescent="0.25"/>
  <cols>
    <col min="1" max="1" width="35" customWidth="1"/>
    <col min="2" max="2" width="23.85546875" customWidth="1"/>
    <col min="3" max="3" width="36.42578125" customWidth="1"/>
  </cols>
  <sheetData>
    <row r="1" spans="1:3" ht="29.25" customHeight="1" x14ac:dyDescent="0.25">
      <c r="A1" s="57" t="s">
        <v>0</v>
      </c>
      <c r="B1" s="57"/>
      <c r="C1" s="57"/>
    </row>
    <row r="2" spans="1:3" x14ac:dyDescent="0.25">
      <c r="A2" s="57" t="s">
        <v>1</v>
      </c>
      <c r="B2" s="57"/>
      <c r="C2" s="57"/>
    </row>
    <row r="3" spans="1:3" x14ac:dyDescent="0.25">
      <c r="A3" s="57" t="s">
        <v>62</v>
      </c>
      <c r="B3" s="57"/>
      <c r="C3" s="57"/>
    </row>
    <row r="4" spans="1:3" x14ac:dyDescent="0.25">
      <c r="A4" s="58" t="s">
        <v>3</v>
      </c>
      <c r="B4" s="58"/>
      <c r="C4" s="58"/>
    </row>
    <row r="5" spans="1:3" x14ac:dyDescent="0.25">
      <c r="A5" s="59" t="s">
        <v>52</v>
      </c>
      <c r="B5" s="59"/>
      <c r="C5" s="60">
        <f>+C7+C9+C10+C11</f>
        <v>3540828</v>
      </c>
    </row>
    <row r="6" spans="1:3" x14ac:dyDescent="0.25">
      <c r="A6" s="61"/>
      <c r="B6" s="61"/>
    </row>
    <row r="7" spans="1:3" x14ac:dyDescent="0.25">
      <c r="A7" s="62">
        <v>1</v>
      </c>
      <c r="B7" s="63" t="s">
        <v>63</v>
      </c>
      <c r="C7" s="60">
        <f>+C8</f>
        <v>3540828</v>
      </c>
    </row>
    <row r="8" spans="1:3" x14ac:dyDescent="0.25">
      <c r="A8" s="62">
        <v>18</v>
      </c>
      <c r="B8" s="63" t="s">
        <v>64</v>
      </c>
      <c r="C8" s="60">
        <v>3540828</v>
      </c>
    </row>
    <row r="9" spans="1:3" x14ac:dyDescent="0.25">
      <c r="A9" s="62">
        <v>2</v>
      </c>
      <c r="B9" s="63" t="s">
        <v>65</v>
      </c>
      <c r="C9" s="60">
        <v>0</v>
      </c>
    </row>
    <row r="10" spans="1:3" ht="36" x14ac:dyDescent="0.25">
      <c r="A10" s="62">
        <v>3</v>
      </c>
      <c r="B10" s="64" t="s">
        <v>66</v>
      </c>
      <c r="C10" s="60">
        <v>0</v>
      </c>
    </row>
    <row r="11" spans="1:3" ht="60" x14ac:dyDescent="0.25">
      <c r="A11" s="62">
        <v>4</v>
      </c>
      <c r="B11" s="64" t="s">
        <v>67</v>
      </c>
      <c r="C11" s="60">
        <v>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7AC5-DA15-441E-9AF0-939163820C80}">
  <dimension ref="A1:C11"/>
  <sheetViews>
    <sheetView workbookViewId="0">
      <selection activeCell="C19" sqref="C19"/>
    </sheetView>
  </sheetViews>
  <sheetFormatPr baseColWidth="10" defaultRowHeight="15" x14ac:dyDescent="0.25"/>
  <cols>
    <col min="1" max="1" width="26" customWidth="1"/>
    <col min="2" max="2" width="28" customWidth="1"/>
    <col min="3" max="3" width="30.140625" style="56" customWidth="1"/>
  </cols>
  <sheetData>
    <row r="1" spans="1:3" x14ac:dyDescent="0.25">
      <c r="A1" s="65" t="s">
        <v>0</v>
      </c>
      <c r="B1" s="66"/>
      <c r="C1" s="67"/>
    </row>
    <row r="2" spans="1:3" x14ac:dyDescent="0.25">
      <c r="A2" s="68" t="s">
        <v>1</v>
      </c>
      <c r="B2" s="69"/>
      <c r="C2" s="70"/>
    </row>
    <row r="3" spans="1:3" x14ac:dyDescent="0.25">
      <c r="A3" s="68" t="s">
        <v>68</v>
      </c>
      <c r="B3" s="69"/>
      <c r="C3" s="70"/>
    </row>
    <row r="4" spans="1:3" ht="25.5" customHeight="1" thickBot="1" x14ac:dyDescent="0.3">
      <c r="A4" s="9" t="s">
        <v>3</v>
      </c>
      <c r="B4" s="10"/>
      <c r="C4" s="11"/>
    </row>
    <row r="5" spans="1:3" x14ac:dyDescent="0.25">
      <c r="A5" s="71" t="s">
        <v>5</v>
      </c>
      <c r="B5" s="71"/>
      <c r="C5" s="76">
        <f>+C6+C7+C8</f>
        <v>3540828</v>
      </c>
    </row>
    <row r="6" spans="1:3" x14ac:dyDescent="0.25">
      <c r="A6" s="72" t="s">
        <v>69</v>
      </c>
      <c r="B6" s="72"/>
      <c r="C6" s="77">
        <v>3540828</v>
      </c>
    </row>
    <row r="7" spans="1:3" x14ac:dyDescent="0.25">
      <c r="A7" s="72" t="s">
        <v>70</v>
      </c>
      <c r="B7" s="72"/>
      <c r="C7" s="77">
        <v>0</v>
      </c>
    </row>
    <row r="8" spans="1:3" x14ac:dyDescent="0.25">
      <c r="A8" s="72" t="s">
        <v>71</v>
      </c>
      <c r="B8" s="72"/>
      <c r="C8" s="77">
        <v>0</v>
      </c>
    </row>
    <row r="9" spans="1:3" x14ac:dyDescent="0.25">
      <c r="A9" s="73"/>
      <c r="B9" s="73"/>
      <c r="C9" s="76"/>
    </row>
    <row r="10" spans="1:3" x14ac:dyDescent="0.25">
      <c r="A10" s="74"/>
      <c r="B10" s="74"/>
      <c r="C10" s="75"/>
    </row>
    <row r="11" spans="1:3" x14ac:dyDescent="0.25">
      <c r="A11" s="74"/>
      <c r="B11" s="74"/>
      <c r="C11" s="78"/>
    </row>
  </sheetData>
  <mergeCells count="8">
    <mergeCell ref="A7:B7"/>
    <mergeCell ref="A8:B8"/>
    <mergeCell ref="A1:C1"/>
    <mergeCell ref="A2:C2"/>
    <mergeCell ref="A3:C3"/>
    <mergeCell ref="A4:C4"/>
    <mergeCell ref="A5:B5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054F-5774-41A8-AE90-93CE9FD360DC}">
  <dimension ref="A1:C12"/>
  <sheetViews>
    <sheetView workbookViewId="0">
      <selection activeCell="C25" sqref="C25"/>
    </sheetView>
  </sheetViews>
  <sheetFormatPr baseColWidth="10" defaultRowHeight="15" x14ac:dyDescent="0.25"/>
  <cols>
    <col min="1" max="1" width="33" customWidth="1"/>
    <col min="2" max="2" width="28.7109375" customWidth="1"/>
    <col min="3" max="3" width="32.85546875" style="56" customWidth="1"/>
  </cols>
  <sheetData>
    <row r="1" spans="1:3" x14ac:dyDescent="0.25">
      <c r="A1" s="79" t="s">
        <v>0</v>
      </c>
      <c r="B1" s="79"/>
      <c r="C1" s="79"/>
    </row>
    <row r="2" spans="1:3" x14ac:dyDescent="0.25">
      <c r="A2" s="79" t="s">
        <v>1</v>
      </c>
      <c r="B2" s="79"/>
      <c r="C2" s="79"/>
    </row>
    <row r="3" spans="1:3" x14ac:dyDescent="0.25">
      <c r="A3" s="7" t="s">
        <v>72</v>
      </c>
      <c r="B3" s="7"/>
      <c r="C3" s="7"/>
    </row>
    <row r="4" spans="1:3" x14ac:dyDescent="0.25">
      <c r="A4" s="80" t="s">
        <v>3</v>
      </c>
      <c r="B4" s="80"/>
      <c r="C4" s="80"/>
    </row>
    <row r="5" spans="1:3" x14ac:dyDescent="0.25">
      <c r="A5" s="81"/>
      <c r="B5" s="82"/>
    </row>
    <row r="6" spans="1:3" x14ac:dyDescent="0.25">
      <c r="A6" s="83" t="s">
        <v>73</v>
      </c>
      <c r="B6" s="83" t="s">
        <v>74</v>
      </c>
      <c r="C6" s="87" t="s">
        <v>75</v>
      </c>
    </row>
    <row r="7" spans="1:3" x14ac:dyDescent="0.25">
      <c r="A7" s="84">
        <v>1</v>
      </c>
      <c r="B7" s="85" t="s">
        <v>6</v>
      </c>
      <c r="C7" s="86">
        <v>2455374</v>
      </c>
    </row>
    <row r="8" spans="1:3" x14ac:dyDescent="0.25">
      <c r="A8" s="84">
        <v>2</v>
      </c>
      <c r="B8" s="85" t="s">
        <v>76</v>
      </c>
      <c r="C8" s="86">
        <v>194861</v>
      </c>
    </row>
    <row r="9" spans="1:3" x14ac:dyDescent="0.25">
      <c r="A9" s="84">
        <v>3</v>
      </c>
      <c r="B9" s="85" t="s">
        <v>22</v>
      </c>
      <c r="C9" s="86">
        <v>890593</v>
      </c>
    </row>
    <row r="10" spans="1:3" x14ac:dyDescent="0.25">
      <c r="A10" s="84">
        <v>5</v>
      </c>
      <c r="B10" s="85" t="s">
        <v>77</v>
      </c>
      <c r="C10" s="86">
        <v>0</v>
      </c>
    </row>
    <row r="11" spans="1:3" x14ac:dyDescent="0.25">
      <c r="A11" s="84"/>
      <c r="B11" s="85"/>
      <c r="C11" s="88"/>
    </row>
    <row r="12" spans="1:3" x14ac:dyDescent="0.25">
      <c r="A12" s="83"/>
      <c r="B12" s="83" t="s">
        <v>52</v>
      </c>
      <c r="C12" s="89">
        <f>SUM(C7:C11)</f>
        <v>3540828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FB72-B509-4EAA-B1C6-AE13835FB3E4}">
  <dimension ref="A1:B47"/>
  <sheetViews>
    <sheetView workbookViewId="0">
      <selection activeCell="D11" sqref="D11"/>
    </sheetView>
  </sheetViews>
  <sheetFormatPr baseColWidth="10" defaultRowHeight="15" x14ac:dyDescent="0.25"/>
  <cols>
    <col min="1" max="1" width="13.5703125" customWidth="1"/>
    <col min="2" max="2" width="75.7109375" customWidth="1"/>
  </cols>
  <sheetData>
    <row r="1" spans="1:2" x14ac:dyDescent="0.25">
      <c r="A1" s="79" t="s">
        <v>0</v>
      </c>
      <c r="B1" s="79"/>
    </row>
    <row r="2" spans="1:2" x14ac:dyDescent="0.25">
      <c r="A2" s="79" t="s">
        <v>1</v>
      </c>
      <c r="B2" s="79"/>
    </row>
    <row r="3" spans="1:2" x14ac:dyDescent="0.25">
      <c r="A3" s="90" t="s">
        <v>78</v>
      </c>
      <c r="B3" s="90"/>
    </row>
    <row r="4" spans="1:2" x14ac:dyDescent="0.25">
      <c r="A4" s="80" t="s">
        <v>3</v>
      </c>
      <c r="B4" s="80"/>
    </row>
    <row r="5" spans="1:2" x14ac:dyDescent="0.25">
      <c r="A5" s="91"/>
      <c r="B5" s="91"/>
    </row>
    <row r="6" spans="1:2" x14ac:dyDescent="0.25">
      <c r="A6" s="92">
        <v>1</v>
      </c>
      <c r="B6" s="92" t="s">
        <v>63</v>
      </c>
    </row>
    <row r="7" spans="1:2" x14ac:dyDescent="0.25">
      <c r="A7" s="93" t="s">
        <v>79</v>
      </c>
      <c r="B7" s="94" t="s">
        <v>80</v>
      </c>
    </row>
    <row r="8" spans="1:2" x14ac:dyDescent="0.25">
      <c r="A8" s="93" t="s">
        <v>81</v>
      </c>
      <c r="B8" s="94" t="s">
        <v>82</v>
      </c>
    </row>
    <row r="9" spans="1:2" ht="23.25" x14ac:dyDescent="0.25">
      <c r="A9" s="93" t="s">
        <v>83</v>
      </c>
      <c r="B9" s="94" t="s">
        <v>84</v>
      </c>
    </row>
    <row r="10" spans="1:2" ht="23.25" x14ac:dyDescent="0.25">
      <c r="A10" s="93" t="s">
        <v>85</v>
      </c>
      <c r="B10" s="94" t="s">
        <v>86</v>
      </c>
    </row>
    <row r="11" spans="1:2" ht="23.25" x14ac:dyDescent="0.25">
      <c r="A11" s="93" t="s">
        <v>87</v>
      </c>
      <c r="B11" s="94" t="s">
        <v>88</v>
      </c>
    </row>
    <row r="12" spans="1:2" x14ac:dyDescent="0.25">
      <c r="A12" s="93" t="s">
        <v>89</v>
      </c>
      <c r="B12" s="94" t="s">
        <v>90</v>
      </c>
    </row>
    <row r="13" spans="1:2" ht="23.25" x14ac:dyDescent="0.25">
      <c r="A13" s="93" t="s">
        <v>91</v>
      </c>
      <c r="B13" s="95" t="s">
        <v>92</v>
      </c>
    </row>
    <row r="14" spans="1:2" x14ac:dyDescent="0.25">
      <c r="A14" s="93" t="s">
        <v>93</v>
      </c>
      <c r="B14" s="94" t="s">
        <v>94</v>
      </c>
    </row>
    <row r="15" spans="1:2" ht="23.25" x14ac:dyDescent="0.25">
      <c r="A15" s="93" t="s">
        <v>95</v>
      </c>
      <c r="B15" s="94" t="s">
        <v>96</v>
      </c>
    </row>
    <row r="16" spans="1:2" ht="45.75" x14ac:dyDescent="0.25">
      <c r="A16" s="93" t="s">
        <v>97</v>
      </c>
      <c r="B16" s="94" t="s">
        <v>98</v>
      </c>
    </row>
    <row r="17" spans="1:2" x14ac:dyDescent="0.25">
      <c r="A17" s="96">
        <v>2</v>
      </c>
      <c r="B17" s="96" t="s">
        <v>65</v>
      </c>
    </row>
    <row r="18" spans="1:2" ht="34.5" x14ac:dyDescent="0.25">
      <c r="A18" s="93" t="s">
        <v>99</v>
      </c>
      <c r="B18" s="94" t="s">
        <v>100</v>
      </c>
    </row>
    <row r="19" spans="1:2" ht="34.5" x14ac:dyDescent="0.25">
      <c r="A19" s="93" t="s">
        <v>101</v>
      </c>
      <c r="B19" s="94" t="s">
        <v>102</v>
      </c>
    </row>
    <row r="20" spans="1:2" x14ac:dyDescent="0.25">
      <c r="A20" s="93" t="s">
        <v>103</v>
      </c>
      <c r="B20" s="94" t="s">
        <v>104</v>
      </c>
    </row>
    <row r="21" spans="1:2" ht="23.25" x14ac:dyDescent="0.25">
      <c r="A21" s="93" t="s">
        <v>105</v>
      </c>
      <c r="B21" s="94" t="s">
        <v>106</v>
      </c>
    </row>
    <row r="22" spans="1:2" x14ac:dyDescent="0.25">
      <c r="A22" s="93" t="s">
        <v>107</v>
      </c>
      <c r="B22" s="94" t="s">
        <v>108</v>
      </c>
    </row>
    <row r="23" spans="1:2" ht="23.25" x14ac:dyDescent="0.25">
      <c r="A23" s="93" t="s">
        <v>109</v>
      </c>
      <c r="B23" s="94" t="s">
        <v>110</v>
      </c>
    </row>
    <row r="24" spans="1:2" ht="23.25" x14ac:dyDescent="0.25">
      <c r="A24" s="93" t="s">
        <v>111</v>
      </c>
      <c r="B24" s="94" t="s">
        <v>112</v>
      </c>
    </row>
    <row r="25" spans="1:2" x14ac:dyDescent="0.25">
      <c r="A25" s="93" t="s">
        <v>113</v>
      </c>
      <c r="B25" s="94" t="s">
        <v>114</v>
      </c>
    </row>
    <row r="26" spans="1:2" ht="23.25" x14ac:dyDescent="0.25">
      <c r="A26" s="93" t="s">
        <v>115</v>
      </c>
      <c r="B26" s="94" t="s">
        <v>116</v>
      </c>
    </row>
    <row r="27" spans="1:2" ht="23.25" x14ac:dyDescent="0.25">
      <c r="A27" s="93" t="s">
        <v>117</v>
      </c>
      <c r="B27" s="94" t="s">
        <v>118</v>
      </c>
    </row>
    <row r="28" spans="1:2" ht="23.25" x14ac:dyDescent="0.25">
      <c r="A28" s="93" t="s">
        <v>119</v>
      </c>
      <c r="B28" s="94" t="s">
        <v>120</v>
      </c>
    </row>
    <row r="29" spans="1:2" ht="34.5" x14ac:dyDescent="0.25">
      <c r="A29" s="93" t="s">
        <v>121</v>
      </c>
      <c r="B29" s="94" t="s">
        <v>122</v>
      </c>
    </row>
    <row r="30" spans="1:2" ht="34.5" x14ac:dyDescent="0.25">
      <c r="A30" s="93" t="s">
        <v>123</v>
      </c>
      <c r="B30" s="94" t="s">
        <v>124</v>
      </c>
    </row>
    <row r="31" spans="1:2" ht="23.25" x14ac:dyDescent="0.25">
      <c r="A31" s="92">
        <v>3</v>
      </c>
      <c r="B31" s="97" t="s">
        <v>125</v>
      </c>
    </row>
    <row r="32" spans="1:2" ht="34.5" x14ac:dyDescent="0.25">
      <c r="A32" s="93" t="s">
        <v>126</v>
      </c>
      <c r="B32" s="94" t="s">
        <v>127</v>
      </c>
    </row>
    <row r="33" spans="1:2" ht="34.5" x14ac:dyDescent="0.25">
      <c r="A33" s="93" t="s">
        <v>128</v>
      </c>
      <c r="B33" s="94" t="s">
        <v>129</v>
      </c>
    </row>
    <row r="34" spans="1:2" x14ac:dyDescent="0.25">
      <c r="A34" s="93" t="s">
        <v>130</v>
      </c>
      <c r="B34" s="94" t="s">
        <v>131</v>
      </c>
    </row>
    <row r="35" spans="1:2" x14ac:dyDescent="0.25">
      <c r="A35" s="93" t="s">
        <v>132</v>
      </c>
      <c r="B35" s="94" t="s">
        <v>133</v>
      </c>
    </row>
    <row r="36" spans="1:2" ht="34.5" x14ac:dyDescent="0.25">
      <c r="A36" s="93" t="s">
        <v>134</v>
      </c>
      <c r="B36" s="94" t="s">
        <v>135</v>
      </c>
    </row>
    <row r="37" spans="1:2" ht="45.75" x14ac:dyDescent="0.25">
      <c r="A37" s="92">
        <v>4</v>
      </c>
      <c r="B37" s="97" t="s">
        <v>67</v>
      </c>
    </row>
    <row r="38" spans="1:2" ht="23.25" x14ac:dyDescent="0.25">
      <c r="A38" s="93" t="s">
        <v>136</v>
      </c>
      <c r="B38" s="94" t="s">
        <v>137</v>
      </c>
    </row>
    <row r="39" spans="1:2" x14ac:dyDescent="0.25">
      <c r="A39" s="93"/>
      <c r="B39" s="94"/>
    </row>
    <row r="40" spans="1:2" x14ac:dyDescent="0.25">
      <c r="A40" s="93"/>
      <c r="B40" s="94"/>
    </row>
    <row r="41" spans="1:2" x14ac:dyDescent="0.25">
      <c r="A41" s="93"/>
      <c r="B41" s="94"/>
    </row>
    <row r="42" spans="1:2" x14ac:dyDescent="0.25">
      <c r="A42" s="98" t="s">
        <v>52</v>
      </c>
      <c r="B42" s="98"/>
    </row>
    <row r="43" spans="1:2" x14ac:dyDescent="0.25">
      <c r="A43" s="99"/>
      <c r="B43" s="99"/>
    </row>
    <row r="44" spans="1:2" x14ac:dyDescent="0.25">
      <c r="A44" s="100"/>
      <c r="B44" s="100"/>
    </row>
    <row r="45" spans="1:2" x14ac:dyDescent="0.25">
      <c r="A45" s="100"/>
      <c r="B45" s="101" t="s">
        <v>138</v>
      </c>
    </row>
    <row r="46" spans="1:2" x14ac:dyDescent="0.25">
      <c r="A46" s="99"/>
      <c r="B46" s="99"/>
    </row>
    <row r="47" spans="1:2" x14ac:dyDescent="0.25">
      <c r="A47" s="100"/>
      <c r="B47" s="10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6ED-1EA0-4466-B80B-6E47DED297BA}">
  <dimension ref="A1:D16"/>
  <sheetViews>
    <sheetView tabSelected="1" workbookViewId="0">
      <selection activeCell="C22" sqref="C22"/>
    </sheetView>
  </sheetViews>
  <sheetFormatPr baseColWidth="10" defaultRowHeight="15" x14ac:dyDescent="0.25"/>
  <cols>
    <col min="1" max="1" width="54.140625" customWidth="1"/>
    <col min="2" max="2" width="19.5703125" customWidth="1"/>
    <col min="3" max="3" width="24.140625" style="56" customWidth="1"/>
    <col min="4" max="4" width="33.5703125" style="56" customWidth="1"/>
  </cols>
  <sheetData>
    <row r="1" spans="1:4" x14ac:dyDescent="0.25">
      <c r="A1" s="102" t="s">
        <v>0</v>
      </c>
      <c r="B1" s="103"/>
      <c r="C1" s="103"/>
      <c r="D1" s="104"/>
    </row>
    <row r="2" spans="1:4" x14ac:dyDescent="0.25">
      <c r="A2" s="105" t="s">
        <v>1</v>
      </c>
      <c r="B2" s="90"/>
      <c r="C2" s="90"/>
      <c r="D2" s="106"/>
    </row>
    <row r="3" spans="1:4" x14ac:dyDescent="0.25">
      <c r="A3" s="107" t="s">
        <v>139</v>
      </c>
      <c r="B3" s="108"/>
      <c r="C3" s="108"/>
      <c r="D3" s="109"/>
    </row>
    <row r="4" spans="1:4" x14ac:dyDescent="0.25">
      <c r="A4" s="110" t="s">
        <v>3</v>
      </c>
      <c r="B4" s="110"/>
      <c r="C4" s="110"/>
      <c r="D4" s="111"/>
    </row>
    <row r="5" spans="1:4" x14ac:dyDescent="0.25">
      <c r="A5" s="112"/>
      <c r="B5" s="113"/>
      <c r="C5" s="120" t="s">
        <v>140</v>
      </c>
      <c r="D5" s="121"/>
    </row>
    <row r="6" spans="1:4" x14ac:dyDescent="0.25">
      <c r="A6" s="114" t="s">
        <v>141</v>
      </c>
      <c r="B6" s="115" t="s">
        <v>142</v>
      </c>
      <c r="C6" s="122" t="s">
        <v>143</v>
      </c>
      <c r="D6" s="123" t="s">
        <v>144</v>
      </c>
    </row>
    <row r="7" spans="1:4" x14ac:dyDescent="0.25">
      <c r="A7" s="116" t="s">
        <v>145</v>
      </c>
      <c r="B7" s="117">
        <v>1</v>
      </c>
      <c r="C7" s="38">
        <v>26207.7</v>
      </c>
      <c r="D7" s="124">
        <f>C7</f>
        <v>26207.7</v>
      </c>
    </row>
    <row r="8" spans="1:4" ht="26.25" x14ac:dyDescent="0.25">
      <c r="A8" s="127" t="s">
        <v>146</v>
      </c>
      <c r="B8" s="117">
        <v>1</v>
      </c>
      <c r="C8" s="38">
        <v>16560.900000000001</v>
      </c>
      <c r="D8" s="124">
        <f t="shared" ref="D8:D13" si="0">C8</f>
        <v>16560.900000000001</v>
      </c>
    </row>
    <row r="9" spans="1:4" x14ac:dyDescent="0.25">
      <c r="A9" s="116" t="s">
        <v>147</v>
      </c>
      <c r="B9" s="117">
        <v>1</v>
      </c>
      <c r="C9" s="38">
        <v>16560.900000000001</v>
      </c>
      <c r="D9" s="124">
        <f t="shared" si="0"/>
        <v>16560.900000000001</v>
      </c>
    </row>
    <row r="10" spans="1:4" ht="26.25" x14ac:dyDescent="0.25">
      <c r="A10" s="127" t="s">
        <v>148</v>
      </c>
      <c r="B10" s="117">
        <v>2</v>
      </c>
      <c r="C10" s="38">
        <f>16560.9+9808.2</f>
        <v>26369.100000000002</v>
      </c>
      <c r="D10" s="124">
        <f t="shared" si="0"/>
        <v>26369.100000000002</v>
      </c>
    </row>
    <row r="11" spans="1:4" ht="26.25" x14ac:dyDescent="0.25">
      <c r="A11" s="127" t="s">
        <v>149</v>
      </c>
      <c r="B11" s="117">
        <v>1</v>
      </c>
      <c r="C11" s="38">
        <v>16560.900000000001</v>
      </c>
      <c r="D11" s="124">
        <f t="shared" si="0"/>
        <v>16560.900000000001</v>
      </c>
    </row>
    <row r="12" spans="1:4" x14ac:dyDescent="0.25">
      <c r="A12" s="116" t="s">
        <v>150</v>
      </c>
      <c r="B12" s="117">
        <v>1</v>
      </c>
      <c r="C12" s="38">
        <v>16560.900000000001</v>
      </c>
      <c r="D12" s="124">
        <f t="shared" si="0"/>
        <v>16560.900000000001</v>
      </c>
    </row>
    <row r="13" spans="1:4" x14ac:dyDescent="0.25">
      <c r="A13" s="116" t="s">
        <v>151</v>
      </c>
      <c r="B13" s="117">
        <v>1</v>
      </c>
      <c r="C13" s="38">
        <v>9808.2000000000007</v>
      </c>
      <c r="D13" s="124">
        <f t="shared" si="0"/>
        <v>9808.2000000000007</v>
      </c>
    </row>
    <row r="14" spans="1:4" ht="15.75" thickBot="1" x14ac:dyDescent="0.3">
      <c r="A14" s="118"/>
      <c r="B14" s="119"/>
      <c r="C14" s="125"/>
      <c r="D14" s="126"/>
    </row>
    <row r="15" spans="1:4" x14ac:dyDescent="0.25">
      <c r="A15" s="117"/>
      <c r="B15" s="117"/>
      <c r="C15" s="38"/>
      <c r="D15" s="38"/>
    </row>
    <row r="16" spans="1:4" x14ac:dyDescent="0.25">
      <c r="A16" s="117"/>
      <c r="B16" s="117"/>
      <c r="C16" s="38"/>
      <c r="D16" s="38"/>
    </row>
  </sheetData>
  <mergeCells count="5">
    <mergeCell ref="A1:D1"/>
    <mergeCell ref="A2:D2"/>
    <mergeCell ref="A3:D3"/>
    <mergeCell ref="A4:D4"/>
    <mergeCell ref="C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COG</vt:lpstr>
      <vt:lpstr>CA</vt:lpstr>
      <vt:lpstr>CFG</vt:lpstr>
      <vt:lpstr>CTG</vt:lpstr>
      <vt:lpstr>PRIORIDADES DEL GASTO</vt:lpstr>
      <vt:lpstr>PROGRAMAS Y PROYECTOS</vt:lpstr>
      <vt:lpstr>ANALITICO DE PLAZAS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2019-03-21T16:46:14Z</dcterms:created>
  <dcterms:modified xsi:type="dcterms:W3CDTF">2019-03-21T17:09:36Z</dcterms:modified>
</cp:coreProperties>
</file>