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MAPA\"/>
    </mc:Choice>
  </mc:AlternateContent>
  <xr:revisionPtr revIDLastSave="0" documentId="8_{81138654-9D29-4BAF-814E-DC5075448844}" xr6:coauthVersionLast="43" xr6:coauthVersionMax="43" xr10:uidLastSave="{00000000-0000-0000-0000-000000000000}"/>
  <bookViews>
    <workbookView xWindow="-120" yWindow="-120" windowWidth="24240" windowHeight="13140" tabRatio="863" activeTab="7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</definedNames>
  <calcPr calcId="181029"/>
</workbook>
</file>

<file path=xl/calcChain.xml><?xml version="1.0" encoding="utf-8"?>
<calcChain xmlns="http://schemas.openxmlformats.org/spreadsheetml/2006/main">
  <c r="E42" i="65" l="1"/>
  <c r="D42" i="65" l="1"/>
  <c r="C43" i="65"/>
  <c r="E37" i="65" l="1"/>
  <c r="D37" i="65" l="1"/>
  <c r="F37" i="65" s="1"/>
  <c r="C38" i="65"/>
  <c r="F38" i="65"/>
  <c r="F39" i="65"/>
  <c r="F40" i="65"/>
  <c r="F41" i="65"/>
  <c r="F43" i="65"/>
  <c r="F44" i="65"/>
  <c r="F45" i="65"/>
  <c r="F46" i="65"/>
  <c r="F47" i="65"/>
  <c r="F36" i="65"/>
  <c r="C125" i="59" l="1"/>
  <c r="C118" i="59" l="1"/>
  <c r="D101" i="59"/>
  <c r="E101" i="59"/>
  <c r="F101" i="59"/>
  <c r="G101" i="59"/>
  <c r="C101" i="59"/>
  <c r="C37" i="62" l="1"/>
  <c r="C28" i="62"/>
  <c r="C20" i="62"/>
  <c r="C87" i="60" l="1"/>
  <c r="C73" i="60" s="1"/>
  <c r="C59" i="60"/>
  <c r="C58" i="60" s="1"/>
  <c r="C37" i="60"/>
  <c r="C34" i="60"/>
  <c r="C28" i="60"/>
  <c r="C8" i="60" s="1"/>
  <c r="F42" i="65" l="1"/>
  <c r="C30" i="64" l="1"/>
  <c r="C7" i="64"/>
  <c r="C15" i="63"/>
  <c r="C7" i="63"/>
  <c r="C39" i="64" l="1"/>
  <c r="C20" i="63"/>
  <c r="D220" i="60"/>
  <c r="D219" i="60"/>
  <c r="D218" i="60"/>
  <c r="D216" i="60"/>
  <c r="D215" i="60"/>
  <c r="D214" i="60"/>
  <c r="D213" i="60"/>
  <c r="D212" i="60"/>
  <c r="D211" i="60"/>
  <c r="D210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17" i="60"/>
  <c r="D115" i="60"/>
  <c r="D110" i="60"/>
  <c r="D107" i="60"/>
  <c r="D100" i="60"/>
  <c r="D99" i="60"/>
  <c r="D98" i="60"/>
  <c r="H3" i="65" l="1"/>
  <c r="H2" i="65"/>
  <c r="H1" i="65"/>
  <c r="E3" i="60"/>
  <c r="E2" i="60"/>
  <c r="E1" i="60"/>
  <c r="H3" i="59"/>
  <c r="H2" i="59"/>
  <c r="H1" i="59"/>
  <c r="A3" i="65"/>
  <c r="A1" i="65"/>
  <c r="A3" i="59" l="1"/>
  <c r="A3" i="60" s="1"/>
  <c r="A1" i="59"/>
  <c r="A1" i="60" s="1"/>
  <c r="E3" i="62"/>
  <c r="E2" i="62"/>
  <c r="E1" i="62"/>
  <c r="E3" i="61"/>
  <c r="E2" i="61"/>
  <c r="E1" i="6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<sst xmlns="http://schemas.openxmlformats.org/spreadsheetml/2006/main" count="759" uniqueCount="548">
  <si>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</si>
  <si>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</si>
  <si>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</si>
  <si>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</si>
  <si>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</si>
  <si>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</si>
  <si>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</si>
  <si>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</si>
  <si>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</si>
  <si>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</si>
  <si>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</si>
  <si>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</si>
  <si>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</si>
  <si>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</si>
  <si>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</si>
  <si>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</si>
  <si>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</si>
  <si>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</si>
  <si>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</si>
  <si>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</si>
  <si>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</si>
  <si>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</si>
  <si>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</si>
  <si>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</si>
  <si>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</si>
  <si>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</si>
  <si>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</si>
  <si>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</si>
  <si>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</si>
  <si>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</si>
  <si>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</si>
  <si>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</si>
  <si>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</si>
  <si>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</si>
  <si>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</si>
  <si>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</si>
  <si>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</si>
  <si>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</si>
  <si>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</si>
  <si>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</si>
  <si>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</si>
  <si>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</si>
  <si>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</si>
  <si>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</si>
  <si>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</si>
  <si>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</si>
  <si>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</si>
  <si>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</si>
  <si>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</si>
  <si>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</si>
  <si>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</si>
  <si>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</si>
  <si>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</si>
  <si>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</si>
  <si>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</si>
  <si>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</si>
  <si>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</si>
  <si>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</si>
  <si>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</si>
  <si>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</si>
  <si>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</si>
  <si>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</si>
  <si>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</si>
  <si>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</si>
  <si>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</si>
  <si>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</si>
  <si>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</si>
  <si>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</si>
  <si>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</si>
  <si>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</si>
  <si>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</si>
  <si>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</si>
  <si>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</si>
  <si>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</si>
  <si>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</si>
  <si>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</si>
  <si>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</si>
  <si>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</si>
  <si>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</si>
  <si>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</si>
  <si>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</si>
  <si>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</si>
  <si>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</si>
  <si>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</si>
  <si>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</si>
  <si>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</si>
  <si>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</si>
  <si>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</si>
  <si>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</si>
  <si>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</si>
  <si>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</si>
  <si>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</si>
  <si>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</si>
  <si>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</si>
  <si>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</si>
  <si>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</si>
  <si>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</si>
  <si>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</si>
  <si>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</si>
  <si>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</si>
  <si>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</si>
  <si>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</si>
  <si>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</si>
  <si>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</si>
  <si>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</si>
  <si>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</si>
  <si>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</si>
  <si>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</si>
  <si>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</si>
  <si>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</si>
  <si>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</si>
  <si>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</si>
  <si>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</si>
  <si>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</si>
  <si>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</si>
  <si>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</si>
  <si>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</si>
  <si>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</si>
  <si>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</si>
  <si>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</si>
  <si>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</si>
  <si>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</si>
  <si>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</si>
  <si>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</si>
  <si>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</si>
  <si>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</si>
  <si>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</si>
  <si>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</si>
  <si>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</si>
  <si>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</si>
  <si>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</si>
  <si>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</si>
  <si>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</si>
  <si>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</si>
  <si>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</si>
  <si>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</si>
  <si>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</si>
  <si>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</si>
  <si>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</si>
  <si>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</si>
  <si>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</si>
  <si>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</si>
  <si>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</si>
  <si>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</si>
  <si>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</si>
  <si>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</si>
  <si>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</si>
  <si>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</si>
  <si>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</si>
  <si>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</si>
  <si>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</si>
  <si>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</si>
  <si>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</si>
  <si>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</si>
  <si>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</si>
  <si>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</si>
  <si>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</si>
  <si>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</si>
  <si>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</si>
  <si>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</si>
  <si>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</si>
  <si>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</si>
  <si>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</si>
  <si>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</si>
  <si>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</si>
  <si>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</si>
  <si>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</si>
  <si>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</si>
  <si>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</si>
  <si>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</si>
  <si>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</si>
  <si>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</si>
  <si>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</si>
  <si>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</si>
  <si>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</si>
  <si>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</si>
  <si>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</si>
  <si>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</si>
  <si>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</si>
  <si>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</si>
  <si>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</si>
  <si>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</si>
  <si>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</si>
  <si>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</si>
  <si>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</si>
  <si>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</si>
  <si>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</si>
  <si>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</si>
  <si>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</si>
  <si>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</si>
  <si>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</si>
  <si>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</si>
  <si>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</si>
  <si>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</si>
  <si>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</si>
  <si>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</si>
  <si>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</si>
  <si>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</si>
  <si>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</si>
  <si>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</si>
  <si>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</si>
  <si>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</si>
  <si>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</si>
  <si>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</si>
  <si>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</si>
  <si>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</si>
  <si>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</si>
  <si>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</si>
  <si>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</si>
  <si>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</si>
  <si>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</si>
  <si>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</si>
  <si>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</si>
  <si>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</si>
  <si>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</si>
  <si>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</si>
  <si>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</si>
  <si>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</si>
  <si>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</si>
  <si>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</si>
  <si>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</si>
  <si>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</si>
  <si>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</si>
  <si>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</si>
  <si>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</si>
  <si>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</si>
  <si>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</si>
  <si>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</si>
  <si>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</si>
  <si>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</si>
  <si>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</si>
  <si>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</si>
  <si>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</si>
  <si>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</si>
  <si>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</si>
  <si>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</si>
  <si>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</si>
  <si>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</si>
  <si>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</si>
  <si>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</si>
  <si>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</si>
  <si>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</si>
  <si>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</si>
  <si>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</si>
  <si>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</si>
  <si>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</si>
  <si>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</si>
  <si>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</si>
  <si>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</si>
  <si>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</si>
  <si>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</si>
  <si>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</si>
  <si>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</si>
  <si>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</si>
  <si>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</si>
  <si>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</si>
  <si>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</si>
  <si>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</si>
  <si>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</si>
  <si>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</si>
  <si>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</si>
  <si>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</si>
  <si>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</si>
  <si>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</si>
  <si>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</si>
  <si>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</si>
  <si>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</si>
  <si>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</si>
  <si>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</si>
  <si>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</si>
  <si>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</si>
  <si>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</si>
  <si>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</si>
  <si>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</si>
  <si>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</si>
  <si>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</si>
  <si>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</si>
  <si>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</si>
  <si>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</si>
  <si>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</si>
  <si>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</si>
  <si>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</si>
  <si>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</si>
  <si>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</si>
  <si>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</si>
  <si>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</si>
  <si>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</si>
  <si>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</si>
  <si>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</si>
  <si>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</si>
  <si>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</si>
  <si>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</si>
  <si>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</si>
  <si>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</si>
  <si>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</si>
  <si>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</si>
  <si>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</si>
  <si>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</si>
  <si>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</si>
  <si>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</si>
  <si>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</si>
  <si>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</si>
  <si>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</si>
  <si>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</si>
  <si>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</si>
  <si>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</si>
  <si>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</si>
  <si>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</si>
  <si>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</si>
  <si>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</si>
  <si>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</si>
  <si>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</si>
  <si>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</si>
  <si>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</si>
  <si>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</si>
  <si>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</si>
  <si>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</si>
  <si>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</si>
  <si>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</si>
  <si>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</si>
  <si>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</si>
  <si>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</si>
  <si>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</si>
  <si>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</si>
  <si>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</si>
  <si>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</si>
  <si>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</si>
  <si>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</si>
  <si>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</si>
  <si>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</si>
  <si>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</si>
  <si>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</si>
  <si>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</si>
  <si>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</si>
  <si>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</si>
  <si>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</si>
  <si>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</si>
  <si>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</si>
  <si>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</si>
  <si>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</si>
  <si>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</si>
  <si>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</si>
  <si>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</si>
  <si>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</si>
  <si>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</si>
  <si>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</si>
  <si>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</si>
  <si>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</si>
  <si>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</si>
  <si>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</si>
  <si>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</si>
  <si>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</si>
  <si>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</si>
  <si>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</si>
  <si>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</si>
  <si>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</si>
  <si>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</si>
  <si>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</si>
  <si>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</si>
  <si>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</si>
  <si>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</si>
  <si>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</si>
  <si>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</si>
  <si>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</si>
  <si>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</si>
  <si>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</si>
  <si>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</si>
  <si>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</si>
  <si>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</si>
  <si>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</si>
  <si>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</si>
  <si>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</si>
  <si>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</si>
  <si>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</si>
  <si>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</si>
  <si>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</si>
  <si>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</si>
  <si>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</si>
  <si>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</si>
  <si>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</si>
  <si>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</si>
  <si>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</si>
  <si>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</si>
  <si>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</si>
  <si>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</si>
  <si>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</si>
  <si>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</si>
  <si>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</si>
  <si>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</si>
  <si>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</si>
  <si>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</si>
  <si>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</si>
  <si>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</si>
  <si>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</si>
  <si>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</si>
  <si>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</si>
  <si>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</si>
  <si>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</si>
  <si>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</si>
  <si>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</si>
  <si>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</si>
  <si>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</si>
  <si>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</si>
  <si>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</si>
  <si>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</si>
  <si>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</si>
  <si>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</si>
  <si>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</si>
  <si>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</si>
  <si>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</si>
  <si>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</si>
  <si>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</si>
  <si>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</si>
  <si>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</si>
  <si>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</si>
  <si>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</si>
  <si>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</si>
  <si>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</si>
  <si>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</si>
  <si>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</si>
  <si>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</si>
  <si>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</si>
  <si>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</si>
  <si>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</si>
  <si>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</si>
  <si>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</si>
  <si>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</si>
  <si>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</si>
  <si>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</si>
  <si>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</si>
  <si>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</si>
  <si>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</si>
  <si>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</si>
  <si>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</si>
  <si>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</si>
  <si>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</si>
  <si>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</si>
  <si>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</si>
  <si>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</si>
  <si>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</si>
  <si>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</si>
  <si>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</si>
  <si>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</si>
  <si>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</si>
  <si>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</si>
  <si>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</si>
  <si>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</si>
  <si>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</si>
  <si>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</si>
  <si>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</si>
  <si>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</si>
  <si>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</si>
  <si>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</si>
  <si>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</si>
  <si>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</si>
  <si>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</si>
  <si>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</si>
  <si>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</si>
  <si>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</si>
  <si>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</si>
  <si>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</si>
  <si>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</si>
  <si>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</si>
  <si>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</si>
  <si>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</si>
  <si>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</si>
  <si>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</si>
  <si>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</si>
  <si>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</si>
  <si>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</si>
  <si>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</si>
  <si>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</si>
  <si>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</si>
  <si>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</si>
  <si>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</si>
  <si>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</si>
  <si>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</si>
  <si>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</si>
  <si>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</si>
  <si>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</si>
  <si>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</si>
  <si>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</si>
  <si>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</si>
  <si>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</si>
  <si>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</si>
  <si>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</si>
  <si>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</si>
  <si>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</si>
  <si>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</si>
  <si>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</si>
  <si>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</si>
  <si>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</si>
  <si>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</si>
  <si>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</si>
  <si>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</si>
  <si>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</si>
  <si>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</si>
  <si>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</si>
  <si>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</si>
  <si>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</si>
  <si>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</si>
  <si>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</si>
  <si>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</si>
  <si>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</si>
  <si>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</si>
  <si>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</si>
  <si>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</si>
  <si>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</si>
  <si>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</si>
  <si>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</si>
  <si>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</si>
  <si>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</si>
  <si>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</si>
  <si>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</si>
  <si>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</si>
  <si>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</si>
  <si>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</si>
  <si>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</si>
  <si>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</si>
  <si>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</si>
  <si>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</si>
  <si>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</si>
  <si>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</si>
  <si>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</si>
  <si>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</si>
  <si>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</si>
  <si>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</si>
  <si>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</si>
  <si>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</si>
  <si>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</si>
  <si>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</si>
  <si>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</si>
  <si>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</si>
  <si>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JUNTA MUNICIPAL DE AGUA POTABLE Y ALCANTARILLADO DE CELAYA , GUANAJUATO</t>
  </si>
  <si>
    <t>Correspondiente del 01 Enero al 31 de Marzo del  2019</t>
  </si>
  <si>
    <t>UEPS</t>
  </si>
  <si>
    <t>Se asignan los costos a los inventarios bajo el supuesto; de las últimas  mercancias que se adquieren, son las primeras en salir del almacen</t>
  </si>
  <si>
    <t>La informacion financiera que se presenta muestra los costos de los articulos mas actuales</t>
  </si>
  <si>
    <t>Correspondiente del 1 Enero al 31 de Marzo   2019</t>
  </si>
  <si>
    <t>SERVICIO DE ENERGIA ELECTRICA PARA TODOS LOS POZOS, CARCAMOS ESTACIONES DIFERENCIALES Y OFICINAS DEL ORGANISMO y APORTACIONES PAGADAS POR LA OPERACIÓN DE LA PTAR.</t>
  </si>
  <si>
    <t>Correspondiente del 01 de Enero al 31 de Marzo 2019.</t>
  </si>
  <si>
    <t xml:space="preserve"> </t>
  </si>
  <si>
    <t>Estatal</t>
  </si>
  <si>
    <t>Municipal</t>
  </si>
  <si>
    <t>Mesa de dinero</t>
  </si>
  <si>
    <t>Federal</t>
  </si>
  <si>
    <t>POR EL REGISTRO DE LAS AMORTIZACIONES AL PAGO DE LA PTAR Y CAPITALIZACIONES DE OBRAS TERMINADAS</t>
  </si>
  <si>
    <t>JUNTA MUNICIPAL DE AGUA POTABLE Y ALCANTARILLADO DE CELAYA,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</si>
</sst>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10" fontId="2" fillId="0" borderId="0" xfId="12" applyNumberFormat="1" applyFont="1"/>
    <xf numFmtId="10" fontId="9" fillId="0" borderId="0" xfId="12" applyNumberFormat="1" applyFont="1"/>
    <xf numFmtId="0" fontId="9" fillId="0" borderId="0" xfId="12" applyFont="1" applyAlignment="1">
      <alignment wrapText="1"/>
    </xf>
    <xf numFmtId="4" fontId="5" fillId="0" borderId="0" xfId="0" applyNumberFormat="1" applyFont="1"/>
    <xf numFmtId="0" fontId="15" fillId="0" borderId="0" xfId="8" applyFont="1"/>
    <xf numFmtId="4" fontId="5" fillId="0" borderId="0" xfId="10" applyNumberFormat="1" applyFont="1"/>
    <xf numFmtId="4" fontId="2" fillId="0" borderId="0" xfId="8" applyNumberFormat="1" applyFont="1"/>
    <xf numFmtId="0" fontId="2" fillId="0" borderId="0" xfId="8" applyFont="1" applyAlignment="1">
      <alignment horizontal="center"/>
    </xf>
    <xf numFmtId="0" fontId="2" fillId="0" borderId="0" xfId="8" applyFont="1"/>
    <xf numFmtId="4" fontId="2" fillId="0" borderId="0" xfId="0" applyNumberFormat="1" applyFont="1"/>
    <xf numFmtId="43" fontId="2" fillId="0" borderId="0" xfId="14" applyFont="1"/>
    <xf numFmtId="4" fontId="2" fillId="0" borderId="0" xfId="9" applyNumberFormat="1" applyFont="1"/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15">
    <cellStyle name="Hipervínculo" xfId="11" builtinId="8"/>
    <cellStyle name="Millares" xfId="14" builtinId="3"/>
    <cellStyle name="Millares 2" xfId="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 2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0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C45" sqref="C4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06" t="s">
        <v>533</v>
      </c>
      <c r="B1" s="106"/>
      <c r="C1" s="15"/>
      <c r="D1" s="12" t="s">
        <v>122</v>
      </c>
      <c r="E1" s="13">
        <v>2019</v>
      </c>
    </row>
    <row r="2" spans="1:5" ht="18.95" customHeight="1" x14ac:dyDescent="0.2">
      <c r="A2" s="107" t="s">
        <v>433</v>
      </c>
      <c r="B2" s="107"/>
      <c r="C2" s="34"/>
      <c r="D2" s="12" t="s">
        <v>124</v>
      </c>
      <c r="E2" s="15" t="s">
        <v>125</v>
      </c>
    </row>
    <row r="3" spans="1:5" ht="18.95" customHeight="1" x14ac:dyDescent="0.2">
      <c r="A3" s="108" t="s">
        <v>534</v>
      </c>
      <c r="B3" s="108"/>
      <c r="C3" s="15"/>
      <c r="D3" s="12" t="s">
        <v>126</v>
      </c>
      <c r="E3" s="13">
        <v>1</v>
      </c>
    </row>
    <row r="4" spans="1:5" ht="15" customHeight="1" x14ac:dyDescent="0.2">
      <c r="A4" s="10" t="s">
        <v>34</v>
      </c>
      <c r="B4" s="11" t="s">
        <v>35</v>
      </c>
    </row>
    <row r="5" spans="1:5" x14ac:dyDescent="0.2">
      <c r="A5" s="2"/>
      <c r="B5" s="3"/>
    </row>
    <row r="6" spans="1:5" x14ac:dyDescent="0.2">
      <c r="A6" s="4"/>
      <c r="B6" s="5" t="s">
        <v>38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1" t="s">
        <v>1</v>
      </c>
      <c r="B9" s="42" t="s">
        <v>2</v>
      </c>
    </row>
    <row r="10" spans="1:5" x14ac:dyDescent="0.2">
      <c r="A10" s="41" t="s">
        <v>3</v>
      </c>
      <c r="B10" s="42" t="s">
        <v>4</v>
      </c>
    </row>
    <row r="11" spans="1:5" x14ac:dyDescent="0.2">
      <c r="A11" s="41" t="s">
        <v>5</v>
      </c>
      <c r="B11" s="42" t="s">
        <v>6</v>
      </c>
    </row>
    <row r="12" spans="1:5" x14ac:dyDescent="0.2">
      <c r="A12" s="41" t="s">
        <v>92</v>
      </c>
      <c r="B12" s="42" t="s">
        <v>121</v>
      </c>
    </row>
    <row r="13" spans="1:5" x14ac:dyDescent="0.2">
      <c r="A13" s="41" t="s">
        <v>7</v>
      </c>
      <c r="B13" s="42" t="s">
        <v>120</v>
      </c>
    </row>
    <row r="14" spans="1:5" x14ac:dyDescent="0.2">
      <c r="A14" s="41" t="s">
        <v>8</v>
      </c>
      <c r="B14" s="42" t="s">
        <v>91</v>
      </c>
    </row>
    <row r="15" spans="1:5" x14ac:dyDescent="0.2">
      <c r="A15" s="41" t="s">
        <v>9</v>
      </c>
      <c r="B15" s="42" t="s">
        <v>10</v>
      </c>
    </row>
    <row r="16" spans="1:5" x14ac:dyDescent="0.2">
      <c r="A16" s="41" t="s">
        <v>11</v>
      </c>
      <c r="B16" s="42" t="s">
        <v>12</v>
      </c>
    </row>
    <row r="17" spans="1:2" x14ac:dyDescent="0.2">
      <c r="A17" s="41" t="s">
        <v>13</v>
      </c>
      <c r="B17" s="42" t="s">
        <v>14</v>
      </c>
    </row>
    <row r="18" spans="1:2" x14ac:dyDescent="0.2">
      <c r="A18" s="41" t="s">
        <v>15</v>
      </c>
      <c r="B18" s="42" t="s">
        <v>16</v>
      </c>
    </row>
    <row r="19" spans="1:2" x14ac:dyDescent="0.2">
      <c r="A19" s="41" t="s">
        <v>17</v>
      </c>
      <c r="B19" s="42" t="s">
        <v>18</v>
      </c>
    </row>
    <row r="20" spans="1:2" x14ac:dyDescent="0.2">
      <c r="A20" s="41" t="s">
        <v>19</v>
      </c>
      <c r="B20" s="42" t="s">
        <v>20</v>
      </c>
    </row>
    <row r="21" spans="1:2" x14ac:dyDescent="0.2">
      <c r="A21" s="41" t="s">
        <v>21</v>
      </c>
      <c r="B21" s="42" t="s">
        <v>117</v>
      </c>
    </row>
    <row r="22" spans="1:2" x14ac:dyDescent="0.2">
      <c r="A22" s="41" t="s">
        <v>22</v>
      </c>
      <c r="B22" s="42" t="s">
        <v>23</v>
      </c>
    </row>
    <row r="23" spans="1:2" x14ac:dyDescent="0.2">
      <c r="A23" s="41" t="s">
        <v>514</v>
      </c>
      <c r="B23" s="42" t="s">
        <v>237</v>
      </c>
    </row>
    <row r="24" spans="1:2" x14ac:dyDescent="0.2">
      <c r="A24" s="41" t="s">
        <v>515</v>
      </c>
      <c r="B24" s="42" t="s">
        <v>517</v>
      </c>
    </row>
    <row r="25" spans="1:2" x14ac:dyDescent="0.2">
      <c r="A25" s="41" t="s">
        <v>516</v>
      </c>
      <c r="B25" s="42" t="s">
        <v>512</v>
      </c>
    </row>
    <row r="26" spans="1:2" x14ac:dyDescent="0.2">
      <c r="A26" s="41" t="s">
        <v>518</v>
      </c>
      <c r="B26" s="42" t="s">
        <v>291</v>
      </c>
    </row>
    <row r="27" spans="1:2" x14ac:dyDescent="0.2">
      <c r="A27" s="41" t="s">
        <v>24</v>
      </c>
      <c r="B27" s="42" t="s">
        <v>25</v>
      </c>
    </row>
    <row r="28" spans="1:2" x14ac:dyDescent="0.2">
      <c r="A28" s="41" t="s">
        <v>26</v>
      </c>
      <c r="B28" s="42" t="s">
        <v>27</v>
      </c>
    </row>
    <row r="29" spans="1:2" x14ac:dyDescent="0.2">
      <c r="A29" s="41" t="s">
        <v>28</v>
      </c>
      <c r="B29" s="42" t="s">
        <v>29</v>
      </c>
    </row>
    <row r="30" spans="1:2" x14ac:dyDescent="0.2">
      <c r="A30" s="41" t="s">
        <v>30</v>
      </c>
      <c r="B30" s="42" t="s">
        <v>31</v>
      </c>
    </row>
    <row r="31" spans="1:2" x14ac:dyDescent="0.2">
      <c r="A31" s="41" t="s">
        <v>43</v>
      </c>
      <c r="B31" s="42" t="s">
        <v>44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41" t="s">
        <v>41</v>
      </c>
      <c r="B34" s="42" t="s">
        <v>36</v>
      </c>
    </row>
    <row r="35" spans="1:2" x14ac:dyDescent="0.2">
      <c r="A35" s="41" t="s">
        <v>42</v>
      </c>
      <c r="B35" s="42" t="s">
        <v>37</v>
      </c>
    </row>
    <row r="36" spans="1:2" x14ac:dyDescent="0.2">
      <c r="A36" s="4"/>
      <c r="B36" s="7"/>
    </row>
    <row r="37" spans="1:2" x14ac:dyDescent="0.2">
      <c r="A37" s="4"/>
      <c r="B37" s="5" t="s">
        <v>39</v>
      </c>
    </row>
    <row r="38" spans="1:2" x14ac:dyDescent="0.2">
      <c r="A38" s="4" t="s">
        <v>40</v>
      </c>
      <c r="B38" s="42" t="s">
        <v>32</v>
      </c>
    </row>
    <row r="39" spans="1:2" x14ac:dyDescent="0.2">
      <c r="A39" s="4"/>
      <c r="B39" s="42" t="s">
        <v>33</v>
      </c>
    </row>
    <row r="40" spans="1:2" ht="12" thickBot="1" x14ac:dyDescent="0.25">
      <c r="A40" s="8"/>
      <c r="B40" s="9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141"/>
  <sheetViews>
    <sheetView zoomScaleNormal="100" workbookViewId="0">
      <selection activeCell="C10" sqref="C10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09" t="str">
        <f>'Notas a los Edos Financieros'!A1</f>
        <v>JUNTA MUNICIPAL DE AGUA POTABLE Y ALCANTARILLADO DE CELAYA , GUANAJUATO</v>
      </c>
      <c r="B1" s="110"/>
      <c r="C1" s="110"/>
      <c r="D1" s="110"/>
      <c r="E1" s="110"/>
      <c r="F1" s="110"/>
      <c r="G1" s="12" t="s">
        <v>122</v>
      </c>
      <c r="H1" s="23">
        <f>'Notas a los Edos Financieros'!E1</f>
        <v>2019</v>
      </c>
    </row>
    <row r="2" spans="1:8" s="14" customFormat="1" ht="18.95" customHeight="1" x14ac:dyDescent="0.25">
      <c r="A2" s="109" t="s">
        <v>123</v>
      </c>
      <c r="B2" s="110"/>
      <c r="C2" s="110"/>
      <c r="D2" s="110"/>
      <c r="E2" s="110"/>
      <c r="F2" s="110"/>
      <c r="G2" s="12" t="s">
        <v>124</v>
      </c>
      <c r="H2" s="23" t="str">
        <f>'Notas a los Edos Financieros'!E2</f>
        <v>Trimestral</v>
      </c>
    </row>
    <row r="3" spans="1:8" s="14" customFormat="1" ht="18.95" customHeight="1" x14ac:dyDescent="0.25">
      <c r="A3" s="109" t="str">
        <f>'Notas a los Edos Financieros'!A3</f>
        <v>Correspondiente del 01 Enero al 31 de Marzo del  2019</v>
      </c>
      <c r="B3" s="110"/>
      <c r="C3" s="110"/>
      <c r="D3" s="110"/>
      <c r="E3" s="110"/>
      <c r="F3" s="110"/>
      <c r="G3" s="12" t="s">
        <v>126</v>
      </c>
      <c r="H3" s="23">
        <f>'Notas a los Edos Financieros'!E3</f>
        <v>1</v>
      </c>
    </row>
    <row r="4" spans="1:8" x14ac:dyDescent="0.2">
      <c r="A4" s="16" t="s">
        <v>127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519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96</v>
      </c>
      <c r="B7" s="19" t="s">
        <v>93</v>
      </c>
      <c r="C7" s="19" t="s">
        <v>94</v>
      </c>
      <c r="D7" s="19" t="s">
        <v>95</v>
      </c>
      <c r="E7" s="19"/>
      <c r="F7" s="19"/>
      <c r="G7" s="19"/>
      <c r="H7" s="19"/>
    </row>
    <row r="8" spans="1:8" x14ac:dyDescent="0.2">
      <c r="A8" s="20">
        <v>1114</v>
      </c>
      <c r="B8" s="18" t="s">
        <v>128</v>
      </c>
      <c r="C8" s="100">
        <v>68765356.189999998</v>
      </c>
      <c r="D8" s="18" t="s">
        <v>544</v>
      </c>
    </row>
    <row r="9" spans="1:8" x14ac:dyDescent="0.2">
      <c r="A9" s="20">
        <v>1115</v>
      </c>
      <c r="B9" s="18" t="s">
        <v>129</v>
      </c>
      <c r="C9" s="22">
        <v>0</v>
      </c>
    </row>
    <row r="10" spans="1:8" x14ac:dyDescent="0.2">
      <c r="A10" s="20">
        <v>1121</v>
      </c>
      <c r="B10" s="18" t="s">
        <v>130</v>
      </c>
      <c r="C10" s="22">
        <v>0</v>
      </c>
    </row>
    <row r="11" spans="1:8" x14ac:dyDescent="0.2">
      <c r="A11" s="20">
        <v>1211</v>
      </c>
      <c r="B11" s="18" t="s">
        <v>131</v>
      </c>
      <c r="C11" s="22">
        <v>0</v>
      </c>
    </row>
    <row r="13" spans="1:8" x14ac:dyDescent="0.2">
      <c r="A13" s="17" t="s">
        <v>520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96</v>
      </c>
      <c r="B14" s="19" t="s">
        <v>93</v>
      </c>
      <c r="C14" s="19" t="s">
        <v>94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119</v>
      </c>
    </row>
    <row r="15" spans="1:8" s="98" customFormat="1" x14ac:dyDescent="0.2">
      <c r="A15" s="101">
        <v>1122</v>
      </c>
      <c r="B15" s="102" t="s">
        <v>132</v>
      </c>
      <c r="C15" s="100">
        <v>109617662.84000002</v>
      </c>
      <c r="D15" s="100">
        <v>101041819.88999996</v>
      </c>
      <c r="E15" s="100">
        <v>94094615.469999984</v>
      </c>
      <c r="F15" s="100">
        <v>87499053.48999998</v>
      </c>
      <c r="G15" s="100">
        <v>85805488.279999971</v>
      </c>
    </row>
    <row r="16" spans="1:8" s="98" customFormat="1" x14ac:dyDescent="0.2">
      <c r="A16" s="101">
        <v>1124</v>
      </c>
      <c r="B16" s="102" t="s">
        <v>133</v>
      </c>
      <c r="C16" s="100">
        <v>14721450.43</v>
      </c>
      <c r="D16" s="100">
        <v>18811255.359999999</v>
      </c>
      <c r="E16" s="100">
        <v>32841671.09</v>
      </c>
      <c r="F16" s="100">
        <v>27103305.219999999</v>
      </c>
      <c r="G16" s="100">
        <v>24440144.91</v>
      </c>
    </row>
    <row r="18" spans="1:8" x14ac:dyDescent="0.2">
      <c r="A18" s="17" t="s">
        <v>521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96</v>
      </c>
      <c r="B19" s="19" t="s">
        <v>93</v>
      </c>
      <c r="C19" s="19" t="s">
        <v>94</v>
      </c>
      <c r="D19" s="19" t="s">
        <v>134</v>
      </c>
      <c r="E19" s="19" t="s">
        <v>135</v>
      </c>
      <c r="F19" s="19" t="s">
        <v>136</v>
      </c>
      <c r="G19" s="19" t="s">
        <v>137</v>
      </c>
      <c r="H19" s="19" t="s">
        <v>138</v>
      </c>
    </row>
    <row r="20" spans="1:8" x14ac:dyDescent="0.2">
      <c r="A20" s="20">
        <v>1123</v>
      </c>
      <c r="B20" s="18" t="s">
        <v>139</v>
      </c>
      <c r="C20" s="100">
        <v>998985.37000000011</v>
      </c>
      <c r="D20" s="22">
        <v>444271.51</v>
      </c>
      <c r="E20" s="22">
        <v>554713.8600000001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140</v>
      </c>
      <c r="C21" s="100">
        <v>0</v>
      </c>
      <c r="D21" s="22">
        <v>0</v>
      </c>
      <c r="E21" s="22">
        <v>0</v>
      </c>
      <c r="F21" s="22">
        <v>0</v>
      </c>
      <c r="G21" s="22">
        <v>0</v>
      </c>
    </row>
    <row r="22" spans="1:8" x14ac:dyDescent="0.2">
      <c r="A22" s="20">
        <v>1131</v>
      </c>
      <c r="B22" s="18" t="s">
        <v>141</v>
      </c>
      <c r="C22" s="100">
        <v>26466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142</v>
      </c>
      <c r="C23" s="100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143</v>
      </c>
      <c r="C24" s="100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144</v>
      </c>
      <c r="C25" s="100">
        <v>14863493.130000001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145</v>
      </c>
      <c r="C26" s="100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522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96</v>
      </c>
      <c r="B29" s="19" t="s">
        <v>93</v>
      </c>
      <c r="C29" s="19" t="s">
        <v>94</v>
      </c>
      <c r="D29" s="19" t="s">
        <v>100</v>
      </c>
      <c r="E29" s="19" t="s">
        <v>99</v>
      </c>
      <c r="F29" s="19" t="s">
        <v>146</v>
      </c>
      <c r="G29" s="19" t="s">
        <v>102</v>
      </c>
      <c r="H29" s="19"/>
    </row>
    <row r="30" spans="1:8" x14ac:dyDescent="0.2">
      <c r="A30" s="20">
        <v>1140</v>
      </c>
      <c r="B30" s="18" t="s">
        <v>147</v>
      </c>
      <c r="C30" s="22">
        <v>0</v>
      </c>
    </row>
    <row r="31" spans="1:8" x14ac:dyDescent="0.2">
      <c r="A31" s="20">
        <v>1141</v>
      </c>
      <c r="B31" s="18" t="s">
        <v>148</v>
      </c>
      <c r="C31" s="22">
        <v>0</v>
      </c>
    </row>
    <row r="32" spans="1:8" x14ac:dyDescent="0.2">
      <c r="A32" s="20">
        <v>1142</v>
      </c>
      <c r="B32" s="18" t="s">
        <v>149</v>
      </c>
      <c r="C32" s="22">
        <v>0</v>
      </c>
    </row>
    <row r="33" spans="1:8" x14ac:dyDescent="0.2">
      <c r="A33" s="20">
        <v>1143</v>
      </c>
      <c r="B33" s="18" t="s">
        <v>150</v>
      </c>
      <c r="C33" s="22">
        <v>0</v>
      </c>
    </row>
    <row r="34" spans="1:8" x14ac:dyDescent="0.2">
      <c r="A34" s="20">
        <v>1144</v>
      </c>
      <c r="B34" s="18" t="s">
        <v>151</v>
      </c>
      <c r="C34" s="22">
        <v>0</v>
      </c>
    </row>
    <row r="35" spans="1:8" x14ac:dyDescent="0.2">
      <c r="A35" s="20">
        <v>1145</v>
      </c>
      <c r="B35" s="18" t="s">
        <v>152</v>
      </c>
      <c r="C35" s="22">
        <v>0</v>
      </c>
    </row>
    <row r="37" spans="1:8" x14ac:dyDescent="0.2">
      <c r="A37" s="17" t="s">
        <v>523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96</v>
      </c>
      <c r="B38" s="19" t="s">
        <v>93</v>
      </c>
      <c r="C38" s="19" t="s">
        <v>94</v>
      </c>
      <c r="D38" s="19" t="s">
        <v>98</v>
      </c>
      <c r="E38" s="19" t="s">
        <v>101</v>
      </c>
      <c r="F38" s="19" t="s">
        <v>153</v>
      </c>
      <c r="G38" s="19"/>
      <c r="H38" s="19"/>
    </row>
    <row r="39" spans="1:8" x14ac:dyDescent="0.2">
      <c r="A39" s="20">
        <v>1150</v>
      </c>
      <c r="B39" s="18" t="s">
        <v>154</v>
      </c>
      <c r="C39" s="100">
        <v>8087254.9900000002</v>
      </c>
      <c r="D39" s="18" t="s">
        <v>535</v>
      </c>
      <c r="E39" s="18" t="s">
        <v>536</v>
      </c>
      <c r="F39" s="18" t="s">
        <v>537</v>
      </c>
    </row>
    <row r="40" spans="1:8" x14ac:dyDescent="0.2">
      <c r="A40" s="20">
        <v>1151</v>
      </c>
      <c r="B40" s="18" t="s">
        <v>155</v>
      </c>
      <c r="C40" s="100">
        <v>8087254.9900000002</v>
      </c>
    </row>
    <row r="42" spans="1:8" x14ac:dyDescent="0.2">
      <c r="A42" s="17" t="s">
        <v>524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96</v>
      </c>
      <c r="B43" s="19" t="s">
        <v>93</v>
      </c>
      <c r="C43" s="19" t="s">
        <v>94</v>
      </c>
      <c r="D43" s="19" t="s">
        <v>95</v>
      </c>
      <c r="E43" s="19" t="s">
        <v>138</v>
      </c>
      <c r="F43" s="19"/>
      <c r="G43" s="19"/>
      <c r="H43" s="19"/>
    </row>
    <row r="44" spans="1:8" x14ac:dyDescent="0.2">
      <c r="A44" s="20">
        <v>1213</v>
      </c>
      <c r="B44" s="18" t="s">
        <v>156</v>
      </c>
      <c r="C44" s="22">
        <v>0</v>
      </c>
    </row>
    <row r="46" spans="1:8" x14ac:dyDescent="0.2">
      <c r="A46" s="17" t="s">
        <v>525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96</v>
      </c>
      <c r="B47" s="19" t="s">
        <v>93</v>
      </c>
      <c r="C47" s="19" t="s">
        <v>94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157</v>
      </c>
      <c r="C48" s="22">
        <v>0</v>
      </c>
    </row>
    <row r="50" spans="1:9" x14ac:dyDescent="0.2">
      <c r="A50" s="17" t="s">
        <v>526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96</v>
      </c>
      <c r="B51" s="19" t="s">
        <v>93</v>
      </c>
      <c r="C51" s="19" t="s">
        <v>94</v>
      </c>
      <c r="D51" s="19" t="s">
        <v>103</v>
      </c>
      <c r="E51" s="19" t="s">
        <v>104</v>
      </c>
      <c r="F51" s="19" t="s">
        <v>98</v>
      </c>
      <c r="G51" s="19" t="s">
        <v>158</v>
      </c>
      <c r="H51" s="19" t="s">
        <v>105</v>
      </c>
      <c r="I51" s="19" t="s">
        <v>159</v>
      </c>
    </row>
    <row r="52" spans="1:9" x14ac:dyDescent="0.2">
      <c r="A52" s="20">
        <v>1230</v>
      </c>
      <c r="B52" s="18" t="s">
        <v>160</v>
      </c>
      <c r="C52" s="100">
        <v>924344427.82000005</v>
      </c>
      <c r="D52" s="22">
        <v>0</v>
      </c>
      <c r="E52" s="22">
        <v>0</v>
      </c>
    </row>
    <row r="53" spans="1:9" x14ac:dyDescent="0.2">
      <c r="A53" s="20">
        <v>1231</v>
      </c>
      <c r="B53" s="18" t="s">
        <v>161</v>
      </c>
      <c r="C53" s="100">
        <v>29417084.640000001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162</v>
      </c>
      <c r="C54" s="100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163</v>
      </c>
      <c r="C55" s="100">
        <v>8850066.7899999991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164</v>
      </c>
      <c r="C56" s="100">
        <v>659573817.74000001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165</v>
      </c>
      <c r="C57" s="100">
        <v>226503458.65000001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166</v>
      </c>
      <c r="C58" s="100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167</v>
      </c>
      <c r="C59" s="100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168</v>
      </c>
      <c r="C60" s="100">
        <v>148988989.46000001</v>
      </c>
      <c r="D60" s="22">
        <v>0</v>
      </c>
      <c r="E60" s="22">
        <v>0</v>
      </c>
    </row>
    <row r="61" spans="1:9" x14ac:dyDescent="0.2">
      <c r="A61" s="20">
        <v>1241</v>
      </c>
      <c r="B61" s="18" t="s">
        <v>169</v>
      </c>
      <c r="C61" s="100">
        <v>27354104.460000001</v>
      </c>
      <c r="D61" s="22">
        <v>0</v>
      </c>
      <c r="E61" s="22">
        <v>0</v>
      </c>
    </row>
    <row r="62" spans="1:9" x14ac:dyDescent="0.2">
      <c r="A62" s="20">
        <v>1242</v>
      </c>
      <c r="B62" s="18" t="s">
        <v>170</v>
      </c>
      <c r="C62" s="100">
        <v>1923654.46</v>
      </c>
      <c r="D62" s="22">
        <v>0</v>
      </c>
      <c r="E62" s="22">
        <v>0</v>
      </c>
    </row>
    <row r="63" spans="1:9" x14ac:dyDescent="0.2">
      <c r="A63" s="20">
        <v>1243</v>
      </c>
      <c r="B63" s="18" t="s">
        <v>171</v>
      </c>
      <c r="C63" s="100">
        <v>5100234.29</v>
      </c>
      <c r="D63" s="22">
        <v>0</v>
      </c>
      <c r="E63" s="22">
        <v>0</v>
      </c>
    </row>
    <row r="64" spans="1:9" x14ac:dyDescent="0.2">
      <c r="A64" s="20">
        <v>1244</v>
      </c>
      <c r="B64" s="18" t="s">
        <v>172</v>
      </c>
      <c r="C64" s="100">
        <v>45804135.189999998</v>
      </c>
      <c r="D64" s="22">
        <v>0</v>
      </c>
      <c r="E64" s="22">
        <v>0</v>
      </c>
    </row>
    <row r="65" spans="1:9" x14ac:dyDescent="0.2">
      <c r="A65" s="20">
        <v>1245</v>
      </c>
      <c r="B65" s="18" t="s">
        <v>173</v>
      </c>
      <c r="C65" s="100">
        <v>0</v>
      </c>
      <c r="D65" s="22">
        <v>0</v>
      </c>
      <c r="E65" s="22">
        <v>0</v>
      </c>
    </row>
    <row r="66" spans="1:9" x14ac:dyDescent="0.2">
      <c r="A66" s="20">
        <v>1246</v>
      </c>
      <c r="B66" s="18" t="s">
        <v>174</v>
      </c>
      <c r="C66" s="100">
        <v>68806861.060000002</v>
      </c>
      <c r="D66" s="22">
        <v>0</v>
      </c>
      <c r="E66" s="22">
        <v>0</v>
      </c>
    </row>
    <row r="67" spans="1:9" x14ac:dyDescent="0.2">
      <c r="A67" s="20">
        <v>1247</v>
      </c>
      <c r="B67" s="18" t="s">
        <v>175</v>
      </c>
      <c r="C67" s="100">
        <v>0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176</v>
      </c>
      <c r="C68" s="100">
        <v>0</v>
      </c>
      <c r="D68" s="22">
        <v>0</v>
      </c>
      <c r="E68" s="22">
        <v>0</v>
      </c>
    </row>
    <row r="70" spans="1:9" x14ac:dyDescent="0.2">
      <c r="A70" s="17" t="s">
        <v>527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96</v>
      </c>
      <c r="B71" s="19" t="s">
        <v>93</v>
      </c>
      <c r="C71" s="19" t="s">
        <v>94</v>
      </c>
      <c r="D71" s="19" t="s">
        <v>106</v>
      </c>
      <c r="E71" s="19" t="s">
        <v>177</v>
      </c>
      <c r="F71" s="19" t="s">
        <v>98</v>
      </c>
      <c r="G71" s="19" t="s">
        <v>158</v>
      </c>
      <c r="H71" s="19" t="s">
        <v>105</v>
      </c>
      <c r="I71" s="19" t="s">
        <v>159</v>
      </c>
    </row>
    <row r="72" spans="1:9" x14ac:dyDescent="0.2">
      <c r="A72" s="20">
        <v>1250</v>
      </c>
      <c r="B72" s="18" t="s">
        <v>178</v>
      </c>
      <c r="C72" s="100">
        <v>390402.1</v>
      </c>
      <c r="D72" s="22">
        <v>0</v>
      </c>
      <c r="E72" s="22">
        <v>0</v>
      </c>
    </row>
    <row r="73" spans="1:9" x14ac:dyDescent="0.2">
      <c r="A73" s="20">
        <v>1251</v>
      </c>
      <c r="B73" s="18" t="s">
        <v>179</v>
      </c>
      <c r="C73" s="100">
        <v>390402.1</v>
      </c>
      <c r="D73" s="22">
        <v>0</v>
      </c>
      <c r="E73" s="22">
        <v>0</v>
      </c>
    </row>
    <row r="74" spans="1:9" x14ac:dyDescent="0.2">
      <c r="A74" s="20">
        <v>1252</v>
      </c>
      <c r="B74" s="18" t="s">
        <v>180</v>
      </c>
      <c r="C74" s="100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181</v>
      </c>
      <c r="C75" s="100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182</v>
      </c>
      <c r="C76" s="100">
        <v>0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183</v>
      </c>
      <c r="C77" s="100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184</v>
      </c>
      <c r="C78" s="100">
        <v>0</v>
      </c>
      <c r="D78" s="22">
        <v>0</v>
      </c>
      <c r="E78" s="22">
        <v>0</v>
      </c>
    </row>
    <row r="79" spans="1:9" x14ac:dyDescent="0.2">
      <c r="A79" s="20">
        <v>1271</v>
      </c>
      <c r="B79" s="18" t="s">
        <v>185</v>
      </c>
      <c r="C79" s="100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186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187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188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189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190</v>
      </c>
      <c r="C84" s="22">
        <v>0</v>
      </c>
      <c r="D84" s="22">
        <v>0</v>
      </c>
      <c r="E84" s="22">
        <v>0</v>
      </c>
    </row>
    <row r="86" spans="1:8" x14ac:dyDescent="0.2">
      <c r="A86" s="17" t="s">
        <v>528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96</v>
      </c>
      <c r="B87" s="19" t="s">
        <v>93</v>
      </c>
      <c r="C87" s="19" t="s">
        <v>94</v>
      </c>
      <c r="D87" s="19" t="s">
        <v>191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192</v>
      </c>
      <c r="C88" s="22">
        <v>0</v>
      </c>
    </row>
    <row r="89" spans="1:8" x14ac:dyDescent="0.2">
      <c r="A89" s="20">
        <v>1161</v>
      </c>
      <c r="B89" s="18" t="s">
        <v>193</v>
      </c>
      <c r="C89" s="22">
        <v>0</v>
      </c>
    </row>
    <row r="90" spans="1:8" x14ac:dyDescent="0.2">
      <c r="A90" s="20">
        <v>1162</v>
      </c>
      <c r="B90" s="18" t="s">
        <v>194</v>
      </c>
      <c r="C90" s="22">
        <v>0</v>
      </c>
    </row>
    <row r="92" spans="1:8" x14ac:dyDescent="0.2">
      <c r="A92" s="17" t="s">
        <v>529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96</v>
      </c>
      <c r="B93" s="19" t="s">
        <v>93</v>
      </c>
      <c r="C93" s="19" t="s">
        <v>94</v>
      </c>
      <c r="D93" s="19" t="s">
        <v>138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195</v>
      </c>
      <c r="C94" s="22">
        <v>0</v>
      </c>
    </row>
    <row r="95" spans="1:8" x14ac:dyDescent="0.2">
      <c r="A95" s="20">
        <v>1291</v>
      </c>
      <c r="B95" s="18" t="s">
        <v>196</v>
      </c>
      <c r="C95" s="22">
        <v>0</v>
      </c>
    </row>
    <row r="96" spans="1:8" x14ac:dyDescent="0.2">
      <c r="A96" s="20">
        <v>1292</v>
      </c>
      <c r="B96" s="18" t="s">
        <v>197</v>
      </c>
      <c r="C96" s="22">
        <v>0</v>
      </c>
    </row>
    <row r="97" spans="1:8" x14ac:dyDescent="0.2">
      <c r="A97" s="20">
        <v>1293</v>
      </c>
      <c r="B97" s="18" t="s">
        <v>198</v>
      </c>
      <c r="C97" s="22">
        <v>0</v>
      </c>
    </row>
    <row r="99" spans="1:8" x14ac:dyDescent="0.2">
      <c r="A99" s="17" t="s">
        <v>530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96</v>
      </c>
      <c r="B100" s="19" t="s">
        <v>93</v>
      </c>
      <c r="C100" s="19" t="s">
        <v>94</v>
      </c>
      <c r="D100" s="19" t="s">
        <v>134</v>
      </c>
      <c r="E100" s="19" t="s">
        <v>135</v>
      </c>
      <c r="F100" s="19" t="s">
        <v>136</v>
      </c>
      <c r="G100" s="19" t="s">
        <v>199</v>
      </c>
      <c r="H100" s="19" t="s">
        <v>200</v>
      </c>
    </row>
    <row r="101" spans="1:8" x14ac:dyDescent="0.2">
      <c r="A101" s="20">
        <v>2110</v>
      </c>
      <c r="B101" s="18" t="s">
        <v>201</v>
      </c>
      <c r="C101" s="100">
        <f>SUM(C102:C110)</f>
        <v>-92793657.030000001</v>
      </c>
      <c r="D101" s="22">
        <f t="shared" ref="D101:G101" si="0">SUM(D102:D110)</f>
        <v>-40786483.543333299</v>
      </c>
      <c r="E101" s="22">
        <f t="shared" si="0"/>
        <v>-40845742.1888889</v>
      </c>
      <c r="F101" s="22">
        <f t="shared" si="0"/>
        <v>-11161431.297777779</v>
      </c>
      <c r="G101" s="22">
        <f t="shared" si="0"/>
        <v>0</v>
      </c>
    </row>
    <row r="102" spans="1:8" x14ac:dyDescent="0.2">
      <c r="A102" s="20">
        <v>2111</v>
      </c>
      <c r="B102" s="18" t="s">
        <v>202</v>
      </c>
      <c r="C102" s="103">
        <v>33215.300000000003</v>
      </c>
      <c r="D102" s="97">
        <v>33215.300000000003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203</v>
      </c>
      <c r="C103" s="103">
        <v>-8050510.8399999999</v>
      </c>
      <c r="D103" s="97">
        <v>-8050510.8399999999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204</v>
      </c>
      <c r="C104" s="100">
        <v>0</v>
      </c>
      <c r="D104" s="22">
        <v>0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205</v>
      </c>
      <c r="C105" s="100">
        <v>0</v>
      </c>
      <c r="D105" s="22"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206</v>
      </c>
      <c r="C106" s="100">
        <v>0</v>
      </c>
      <c r="D106" s="22"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207</v>
      </c>
      <c r="C107" s="100">
        <v>0</v>
      </c>
      <c r="D107" s="22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208</v>
      </c>
      <c r="C108" s="103">
        <v>-11254025.550000001</v>
      </c>
      <c r="D108" s="97">
        <v>-8261742.6900000004</v>
      </c>
      <c r="E108" s="22">
        <v>0</v>
      </c>
      <c r="F108" s="22">
        <v>-2992282.86</v>
      </c>
      <c r="G108" s="22">
        <v>0</v>
      </c>
    </row>
    <row r="109" spans="1:8" x14ac:dyDescent="0.2">
      <c r="A109" s="20">
        <v>2118</v>
      </c>
      <c r="B109" s="18" t="s">
        <v>209</v>
      </c>
      <c r="C109" s="100">
        <v>0</v>
      </c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210</v>
      </c>
      <c r="C110" s="104">
        <v>-73522335.939999998</v>
      </c>
      <c r="D110" s="22">
        <v>-24507445.313333299</v>
      </c>
      <c r="E110" s="22">
        <v>-40845742.1888889</v>
      </c>
      <c r="F110" s="22">
        <v>-8169148.43777778</v>
      </c>
      <c r="G110" s="22">
        <v>0</v>
      </c>
    </row>
    <row r="111" spans="1:8" x14ac:dyDescent="0.2">
      <c r="A111" s="20">
        <v>2120</v>
      </c>
      <c r="B111" s="18" t="s">
        <v>211</v>
      </c>
      <c r="C111" s="100">
        <v>0</v>
      </c>
      <c r="D111" s="22">
        <v>0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2121</v>
      </c>
      <c r="B112" s="18" t="s">
        <v>212</v>
      </c>
      <c r="C112" s="100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213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214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531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96</v>
      </c>
      <c r="B117" s="19" t="s">
        <v>93</v>
      </c>
      <c r="C117" s="19" t="s">
        <v>94</v>
      </c>
      <c r="D117" s="19" t="s">
        <v>97</v>
      </c>
      <c r="E117" s="19" t="s">
        <v>138</v>
      </c>
      <c r="F117" s="19"/>
      <c r="G117" s="19"/>
      <c r="H117" s="19"/>
    </row>
    <row r="118" spans="1:8" x14ac:dyDescent="0.2">
      <c r="A118" s="20">
        <v>2160</v>
      </c>
      <c r="B118" s="18" t="s">
        <v>215</v>
      </c>
      <c r="C118" s="100">
        <f>+C122</f>
        <v>-3784037.1</v>
      </c>
      <c r="D118" s="102" t="s">
        <v>545</v>
      </c>
    </row>
    <row r="119" spans="1:8" x14ac:dyDescent="0.2">
      <c r="A119" s="20">
        <v>2161</v>
      </c>
      <c r="B119" s="18" t="s">
        <v>216</v>
      </c>
      <c r="C119" s="100">
        <v>0</v>
      </c>
      <c r="D119" s="102"/>
    </row>
    <row r="120" spans="1:8" x14ac:dyDescent="0.2">
      <c r="A120" s="20">
        <v>2162</v>
      </c>
      <c r="B120" s="18" t="s">
        <v>217</v>
      </c>
      <c r="C120" s="100">
        <v>0</v>
      </c>
      <c r="D120" s="102"/>
    </row>
    <row r="121" spans="1:8" x14ac:dyDescent="0.2">
      <c r="A121" s="20">
        <v>2163</v>
      </c>
      <c r="B121" s="18" t="s">
        <v>218</v>
      </c>
      <c r="C121" s="100">
        <v>0</v>
      </c>
      <c r="D121" s="102"/>
    </row>
    <row r="122" spans="1:8" x14ac:dyDescent="0.2">
      <c r="A122" s="20">
        <v>2164</v>
      </c>
      <c r="B122" s="18" t="s">
        <v>219</v>
      </c>
      <c r="C122" s="100">
        <v>-3784037.1</v>
      </c>
      <c r="D122" s="102" t="s">
        <v>545</v>
      </c>
    </row>
    <row r="123" spans="1:8" x14ac:dyDescent="0.2">
      <c r="A123" s="20">
        <v>2165</v>
      </c>
      <c r="B123" s="18" t="s">
        <v>220</v>
      </c>
      <c r="C123" s="100">
        <v>0</v>
      </c>
      <c r="D123" s="102"/>
    </row>
    <row r="124" spans="1:8" x14ac:dyDescent="0.2">
      <c r="A124" s="20">
        <v>2166</v>
      </c>
      <c r="B124" s="18" t="s">
        <v>221</v>
      </c>
      <c r="C124" s="100">
        <v>0</v>
      </c>
      <c r="D124" s="102"/>
    </row>
    <row r="125" spans="1:8" x14ac:dyDescent="0.2">
      <c r="A125" s="20">
        <v>2250</v>
      </c>
      <c r="B125" s="18" t="s">
        <v>222</v>
      </c>
      <c r="C125" s="100">
        <f>+C129</f>
        <v>-86640215.849999994</v>
      </c>
      <c r="D125" s="102" t="s">
        <v>545</v>
      </c>
    </row>
    <row r="126" spans="1:8" x14ac:dyDescent="0.2">
      <c r="A126" s="20">
        <v>2251</v>
      </c>
      <c r="B126" s="18" t="s">
        <v>223</v>
      </c>
      <c r="C126" s="100">
        <v>0</v>
      </c>
      <c r="D126" s="102"/>
    </row>
    <row r="127" spans="1:8" x14ac:dyDescent="0.2">
      <c r="A127" s="20">
        <v>2252</v>
      </c>
      <c r="B127" s="18" t="s">
        <v>224</v>
      </c>
      <c r="C127" s="100">
        <v>0</v>
      </c>
      <c r="D127" s="102"/>
    </row>
    <row r="128" spans="1:8" x14ac:dyDescent="0.2">
      <c r="A128" s="20">
        <v>2253</v>
      </c>
      <c r="B128" s="18" t="s">
        <v>225</v>
      </c>
      <c r="C128" s="100">
        <v>0</v>
      </c>
      <c r="D128" s="102"/>
    </row>
    <row r="129" spans="1:8" x14ac:dyDescent="0.2">
      <c r="A129" s="20">
        <v>2254</v>
      </c>
      <c r="B129" s="18" t="s">
        <v>226</v>
      </c>
      <c r="C129" s="100">
        <v>-86640215.849999994</v>
      </c>
      <c r="D129" s="102" t="s">
        <v>545</v>
      </c>
    </row>
    <row r="130" spans="1:8" x14ac:dyDescent="0.2">
      <c r="A130" s="20">
        <v>2255</v>
      </c>
      <c r="B130" s="18" t="s">
        <v>227</v>
      </c>
      <c r="C130" s="100">
        <v>0</v>
      </c>
      <c r="D130" s="102"/>
    </row>
    <row r="131" spans="1:8" x14ac:dyDescent="0.2">
      <c r="A131" s="20">
        <v>2256</v>
      </c>
      <c r="B131" s="18" t="s">
        <v>228</v>
      </c>
      <c r="C131" s="100">
        <v>0</v>
      </c>
      <c r="D131" s="102"/>
    </row>
    <row r="133" spans="1:8" x14ac:dyDescent="0.2">
      <c r="A133" s="17" t="s">
        <v>532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96</v>
      </c>
      <c r="B134" s="21" t="s">
        <v>93</v>
      </c>
      <c r="C134" s="21" t="s">
        <v>94</v>
      </c>
      <c r="D134" s="21" t="s">
        <v>97</v>
      </c>
      <c r="E134" s="21" t="s">
        <v>138</v>
      </c>
      <c r="F134" s="21"/>
      <c r="G134" s="21"/>
      <c r="H134" s="21"/>
    </row>
    <row r="135" spans="1:8" s="98" customFormat="1" x14ac:dyDescent="0.2">
      <c r="A135" s="101">
        <v>2159</v>
      </c>
      <c r="B135" s="102" t="s">
        <v>229</v>
      </c>
      <c r="C135" s="100">
        <v>0</v>
      </c>
      <c r="D135" s="102"/>
      <c r="E135" s="102"/>
    </row>
    <row r="136" spans="1:8" s="98" customFormat="1" x14ac:dyDescent="0.2">
      <c r="A136" s="101">
        <v>2199</v>
      </c>
      <c r="B136" s="102" t="s">
        <v>230</v>
      </c>
      <c r="C136" s="100">
        <v>109606448.21000002</v>
      </c>
      <c r="D136" s="102" t="s">
        <v>543</v>
      </c>
      <c r="E136" s="102"/>
    </row>
    <row r="137" spans="1:8" s="98" customFormat="1" x14ac:dyDescent="0.2">
      <c r="A137" s="101">
        <v>2240</v>
      </c>
      <c r="B137" s="102" t="s">
        <v>231</v>
      </c>
      <c r="C137" s="100">
        <v>0</v>
      </c>
      <c r="D137" s="102"/>
      <c r="E137" s="102"/>
    </row>
    <row r="138" spans="1:8" s="98" customFormat="1" x14ac:dyDescent="0.2">
      <c r="A138" s="101">
        <v>2241</v>
      </c>
      <c r="B138" s="102" t="s">
        <v>232</v>
      </c>
      <c r="C138" s="100">
        <v>0</v>
      </c>
      <c r="D138" s="102"/>
      <c r="E138" s="102"/>
    </row>
    <row r="139" spans="1:8" s="98" customFormat="1" x14ac:dyDescent="0.2">
      <c r="A139" s="101">
        <v>2242</v>
      </c>
      <c r="B139" s="102" t="s">
        <v>233</v>
      </c>
      <c r="C139" s="100">
        <v>0</v>
      </c>
      <c r="D139" s="102"/>
      <c r="E139" s="102"/>
    </row>
    <row r="140" spans="1:8" s="98" customFormat="1" x14ac:dyDescent="0.2">
      <c r="A140" s="101">
        <v>2249</v>
      </c>
      <c r="B140" s="102" t="s">
        <v>234</v>
      </c>
      <c r="C140" s="100">
        <v>0</v>
      </c>
      <c r="D140" s="102"/>
      <c r="E140" s="102"/>
    </row>
    <row r="141" spans="1:8" x14ac:dyDescent="0.2">
      <c r="A141" s="102"/>
      <c r="B141" s="102"/>
      <c r="C141" s="102"/>
      <c r="D141" s="102"/>
      <c r="E141" s="102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dataValidations count="1">
    <dataValidation allowBlank="1" showInputMessage="1" showErrorMessage="1" prompt="Saldo final de la Información Financiera Trimestral que se presenta (trimestral: 1er, 2do, 3ro. o 4to.)." sqref="C104:D107" xr:uid="{00000000-0002-0000-0100-000000000000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220"/>
  <sheetViews>
    <sheetView zoomScaleNormal="100" workbookViewId="0">
      <selection activeCell="C98" sqref="C98"/>
    </sheetView>
  </sheetViews>
  <sheetFormatPr baseColWidth="10" defaultColWidth="9.140625" defaultRowHeight="11.25" x14ac:dyDescent="0.2"/>
  <cols>
    <col min="1" max="1" width="10" style="18" customWidth="1"/>
    <col min="2" max="2" width="72.85546875" style="18" bestFit="1" customWidth="1"/>
    <col min="3" max="3" width="15.7109375" style="18" customWidth="1"/>
    <col min="4" max="4" width="19.7109375" style="18" customWidth="1"/>
    <col min="5" max="5" width="27.5703125" style="18" customWidth="1"/>
    <col min="6" max="16384" width="9.140625" style="18"/>
  </cols>
  <sheetData>
    <row r="1" spans="1:5" s="24" customFormat="1" ht="18.95" customHeight="1" x14ac:dyDescent="0.25">
      <c r="A1" s="107" t="str">
        <f>ESF!A1</f>
        <v>JUNTA MUNICIPAL DE AGUA POTABLE Y ALCANTARILLADO DE CELAYA , GUANAJUATO</v>
      </c>
      <c r="B1" s="107"/>
      <c r="C1" s="107"/>
      <c r="D1" s="12" t="s">
        <v>122</v>
      </c>
      <c r="E1" s="23">
        <f>'Notas a los Edos Financieros'!E1</f>
        <v>2019</v>
      </c>
    </row>
    <row r="2" spans="1:5" s="14" customFormat="1" ht="18.95" customHeight="1" x14ac:dyDescent="0.25">
      <c r="A2" s="107" t="s">
        <v>235</v>
      </c>
      <c r="B2" s="107"/>
      <c r="C2" s="107"/>
      <c r="D2" s="12" t="s">
        <v>124</v>
      </c>
      <c r="E2" s="23" t="str">
        <f>'Notas a los Edos Financieros'!E2</f>
        <v>Trimestral</v>
      </c>
    </row>
    <row r="3" spans="1:5" s="14" customFormat="1" ht="18.95" customHeight="1" x14ac:dyDescent="0.25">
      <c r="A3" s="107" t="str">
        <f>ESF!A3</f>
        <v>Correspondiente del 01 Enero al 31 de Marzo del  2019</v>
      </c>
      <c r="B3" s="107"/>
      <c r="C3" s="107"/>
      <c r="D3" s="12" t="s">
        <v>126</v>
      </c>
      <c r="E3" s="23">
        <f>'Notas a los Edos Financieros'!E3</f>
        <v>1</v>
      </c>
    </row>
    <row r="4" spans="1:5" x14ac:dyDescent="0.2">
      <c r="A4" s="16" t="s">
        <v>127</v>
      </c>
      <c r="B4" s="17"/>
      <c r="C4" s="17"/>
      <c r="D4" s="17"/>
      <c r="E4" s="17"/>
    </row>
    <row r="6" spans="1:5" x14ac:dyDescent="0.2">
      <c r="A6" s="43" t="s">
        <v>510</v>
      </c>
      <c r="B6" s="43"/>
      <c r="C6" s="43"/>
      <c r="D6" s="43"/>
      <c r="E6" s="43"/>
    </row>
    <row r="7" spans="1:5" x14ac:dyDescent="0.2">
      <c r="A7" s="44" t="s">
        <v>96</v>
      </c>
      <c r="B7" s="44" t="s">
        <v>93</v>
      </c>
      <c r="C7" s="44" t="s">
        <v>94</v>
      </c>
      <c r="D7" s="44" t="s">
        <v>236</v>
      </c>
      <c r="E7" s="44"/>
    </row>
    <row r="8" spans="1:5" x14ac:dyDescent="0.2">
      <c r="A8" s="46">
        <v>4100</v>
      </c>
      <c r="B8" s="47" t="s">
        <v>237</v>
      </c>
      <c r="C8" s="50">
        <f>+C28+C34+C37</f>
        <v>97976956.11999999</v>
      </c>
      <c r="D8" s="47"/>
      <c r="E8" s="45"/>
    </row>
    <row r="9" spans="1:5" x14ac:dyDescent="0.2">
      <c r="A9" s="46">
        <v>4110</v>
      </c>
      <c r="B9" s="47" t="s">
        <v>238</v>
      </c>
      <c r="C9" s="50">
        <v>0</v>
      </c>
      <c r="D9" s="47"/>
      <c r="E9" s="45"/>
    </row>
    <row r="10" spans="1:5" x14ac:dyDescent="0.2">
      <c r="A10" s="46">
        <v>4111</v>
      </c>
      <c r="B10" s="47" t="s">
        <v>239</v>
      </c>
      <c r="C10" s="50">
        <v>0</v>
      </c>
      <c r="D10" s="47"/>
      <c r="E10" s="45"/>
    </row>
    <row r="11" spans="1:5" x14ac:dyDescent="0.2">
      <c r="A11" s="46">
        <v>4112</v>
      </c>
      <c r="B11" s="47" t="s">
        <v>240</v>
      </c>
      <c r="C11" s="50">
        <v>0</v>
      </c>
      <c r="D11" s="47"/>
      <c r="E11" s="45"/>
    </row>
    <row r="12" spans="1:5" x14ac:dyDescent="0.2">
      <c r="A12" s="46">
        <v>4113</v>
      </c>
      <c r="B12" s="47" t="s">
        <v>241</v>
      </c>
      <c r="C12" s="50">
        <v>0</v>
      </c>
      <c r="D12" s="47"/>
      <c r="E12" s="45"/>
    </row>
    <row r="13" spans="1:5" x14ac:dyDescent="0.2">
      <c r="A13" s="46">
        <v>4114</v>
      </c>
      <c r="B13" s="47" t="s">
        <v>242</v>
      </c>
      <c r="C13" s="50">
        <v>0</v>
      </c>
      <c r="D13" s="47"/>
      <c r="E13" s="45"/>
    </row>
    <row r="14" spans="1:5" x14ac:dyDescent="0.2">
      <c r="A14" s="46">
        <v>4115</v>
      </c>
      <c r="B14" s="47" t="s">
        <v>243</v>
      </c>
      <c r="C14" s="50">
        <v>0</v>
      </c>
      <c r="D14" s="47"/>
      <c r="E14" s="45"/>
    </row>
    <row r="15" spans="1:5" x14ac:dyDescent="0.2">
      <c r="A15" s="46">
        <v>4116</v>
      </c>
      <c r="B15" s="47" t="s">
        <v>244</v>
      </c>
      <c r="C15" s="50">
        <v>0</v>
      </c>
      <c r="D15" s="47"/>
      <c r="E15" s="45"/>
    </row>
    <row r="16" spans="1:5" x14ac:dyDescent="0.2">
      <c r="A16" s="46">
        <v>4117</v>
      </c>
      <c r="B16" s="47" t="s">
        <v>245</v>
      </c>
      <c r="C16" s="50">
        <v>0</v>
      </c>
      <c r="D16" s="47"/>
      <c r="E16" s="45"/>
    </row>
    <row r="17" spans="1:5" ht="22.5" x14ac:dyDescent="0.2">
      <c r="A17" s="46">
        <v>4118</v>
      </c>
      <c r="B17" s="48" t="s">
        <v>434</v>
      </c>
      <c r="C17" s="50">
        <v>0</v>
      </c>
      <c r="D17" s="47"/>
      <c r="E17" s="45"/>
    </row>
    <row r="18" spans="1:5" x14ac:dyDescent="0.2">
      <c r="A18" s="46">
        <v>4119</v>
      </c>
      <c r="B18" s="47" t="s">
        <v>246</v>
      </c>
      <c r="C18" s="50">
        <v>0</v>
      </c>
      <c r="D18" s="47"/>
      <c r="E18" s="45"/>
    </row>
    <row r="19" spans="1:5" x14ac:dyDescent="0.2">
      <c r="A19" s="46">
        <v>4120</v>
      </c>
      <c r="B19" s="47" t="s">
        <v>247</v>
      </c>
      <c r="C19" s="50">
        <v>0</v>
      </c>
      <c r="D19" s="47"/>
      <c r="E19" s="45"/>
    </row>
    <row r="20" spans="1:5" x14ac:dyDescent="0.2">
      <c r="A20" s="46">
        <v>4121</v>
      </c>
      <c r="B20" s="47" t="s">
        <v>248</v>
      </c>
      <c r="C20" s="50">
        <v>0</v>
      </c>
      <c r="D20" s="47"/>
      <c r="E20" s="45"/>
    </row>
    <row r="21" spans="1:5" x14ac:dyDescent="0.2">
      <c r="A21" s="46">
        <v>4122</v>
      </c>
      <c r="B21" s="47" t="s">
        <v>435</v>
      </c>
      <c r="C21" s="50">
        <v>0</v>
      </c>
      <c r="D21" s="47"/>
      <c r="E21" s="45"/>
    </row>
    <row r="22" spans="1:5" x14ac:dyDescent="0.2">
      <c r="A22" s="46">
        <v>4123</v>
      </c>
      <c r="B22" s="47" t="s">
        <v>249</v>
      </c>
      <c r="C22" s="50">
        <v>0</v>
      </c>
      <c r="D22" s="47"/>
      <c r="E22" s="45"/>
    </row>
    <row r="23" spans="1:5" x14ac:dyDescent="0.2">
      <c r="A23" s="46">
        <v>4124</v>
      </c>
      <c r="B23" s="47" t="s">
        <v>250</v>
      </c>
      <c r="C23" s="50">
        <v>0</v>
      </c>
      <c r="D23" s="47"/>
      <c r="E23" s="45"/>
    </row>
    <row r="24" spans="1:5" x14ac:dyDescent="0.2">
      <c r="A24" s="46">
        <v>4129</v>
      </c>
      <c r="B24" s="47" t="s">
        <v>251</v>
      </c>
      <c r="C24" s="50">
        <v>0</v>
      </c>
      <c r="D24" s="47"/>
      <c r="E24" s="45"/>
    </row>
    <row r="25" spans="1:5" x14ac:dyDescent="0.2">
      <c r="A25" s="46">
        <v>4130</v>
      </c>
      <c r="B25" s="47" t="s">
        <v>252</v>
      </c>
      <c r="C25" s="50">
        <v>0</v>
      </c>
      <c r="D25" s="47"/>
      <c r="E25" s="45"/>
    </row>
    <row r="26" spans="1:5" x14ac:dyDescent="0.2">
      <c r="A26" s="46">
        <v>4131</v>
      </c>
      <c r="B26" s="47" t="s">
        <v>253</v>
      </c>
      <c r="C26" s="50">
        <v>0</v>
      </c>
      <c r="D26" s="47"/>
      <c r="E26" s="45"/>
    </row>
    <row r="27" spans="1:5" ht="22.5" x14ac:dyDescent="0.2">
      <c r="A27" s="46">
        <v>4132</v>
      </c>
      <c r="B27" s="48" t="s">
        <v>436</v>
      </c>
      <c r="C27" s="50">
        <v>0</v>
      </c>
      <c r="D27" s="47"/>
      <c r="E27" s="45"/>
    </row>
    <row r="28" spans="1:5" x14ac:dyDescent="0.2">
      <c r="A28" s="46">
        <v>4140</v>
      </c>
      <c r="B28" s="47" t="s">
        <v>254</v>
      </c>
      <c r="C28" s="50">
        <f>SUM(C29:C33)</f>
        <v>95378893.329999998</v>
      </c>
      <c r="D28" s="47"/>
      <c r="E28" s="45"/>
    </row>
    <row r="29" spans="1:5" x14ac:dyDescent="0.2">
      <c r="A29" s="46">
        <v>4141</v>
      </c>
      <c r="B29" s="47" t="s">
        <v>255</v>
      </c>
      <c r="C29" s="50">
        <v>90567987.879999995</v>
      </c>
      <c r="D29" s="47"/>
      <c r="E29" s="45"/>
    </row>
    <row r="30" spans="1:5" x14ac:dyDescent="0.2">
      <c r="A30" s="46">
        <v>4143</v>
      </c>
      <c r="B30" s="47" t="s">
        <v>256</v>
      </c>
      <c r="C30" s="50">
        <v>0</v>
      </c>
      <c r="D30" s="47"/>
      <c r="E30" s="45"/>
    </row>
    <row r="31" spans="1:5" x14ac:dyDescent="0.2">
      <c r="A31" s="46">
        <v>4144</v>
      </c>
      <c r="B31" s="47" t="s">
        <v>257</v>
      </c>
      <c r="C31" s="50">
        <v>0</v>
      </c>
      <c r="D31" s="47"/>
      <c r="E31" s="45"/>
    </row>
    <row r="32" spans="1:5" ht="22.5" x14ac:dyDescent="0.2">
      <c r="A32" s="46">
        <v>4145</v>
      </c>
      <c r="B32" s="48" t="s">
        <v>437</v>
      </c>
      <c r="C32" s="50">
        <v>0</v>
      </c>
      <c r="D32" s="47"/>
      <c r="E32" s="45"/>
    </row>
    <row r="33" spans="1:5" x14ac:dyDescent="0.2">
      <c r="A33" s="46">
        <v>4149</v>
      </c>
      <c r="B33" s="47" t="s">
        <v>258</v>
      </c>
      <c r="C33" s="50">
        <v>4810905.45</v>
      </c>
      <c r="D33" s="47"/>
      <c r="E33" s="45"/>
    </row>
    <row r="34" spans="1:5" x14ac:dyDescent="0.2">
      <c r="A34" s="46">
        <v>4150</v>
      </c>
      <c r="B34" s="47" t="s">
        <v>438</v>
      </c>
      <c r="C34" s="50">
        <f>SUM(C35:C36)</f>
        <v>888984.49</v>
      </c>
      <c r="D34" s="47"/>
      <c r="E34" s="45"/>
    </row>
    <row r="35" spans="1:5" x14ac:dyDescent="0.2">
      <c r="A35" s="46">
        <v>4151</v>
      </c>
      <c r="B35" s="47" t="s">
        <v>438</v>
      </c>
      <c r="C35" s="50">
        <v>888984.49</v>
      </c>
      <c r="D35" s="47"/>
      <c r="E35" s="45"/>
    </row>
    <row r="36" spans="1:5" ht="22.5" x14ac:dyDescent="0.2">
      <c r="A36" s="46">
        <v>4154</v>
      </c>
      <c r="B36" s="48" t="s">
        <v>439</v>
      </c>
      <c r="C36" s="50">
        <v>0</v>
      </c>
      <c r="D36" s="47"/>
      <c r="E36" s="45"/>
    </row>
    <row r="37" spans="1:5" x14ac:dyDescent="0.2">
      <c r="A37" s="46">
        <v>4160</v>
      </c>
      <c r="B37" s="47" t="s">
        <v>440</v>
      </c>
      <c r="C37" s="50">
        <f>SUM(C38:C45)</f>
        <v>1709078.3</v>
      </c>
      <c r="D37" s="47"/>
      <c r="E37" s="45"/>
    </row>
    <row r="38" spans="1:5" x14ac:dyDescent="0.2">
      <c r="A38" s="46">
        <v>4161</v>
      </c>
      <c r="B38" s="47" t="s">
        <v>259</v>
      </c>
      <c r="C38" s="50">
        <v>1709078.3</v>
      </c>
      <c r="D38" s="47"/>
      <c r="E38" s="45"/>
    </row>
    <row r="39" spans="1:5" x14ac:dyDescent="0.2">
      <c r="A39" s="46">
        <v>4162</v>
      </c>
      <c r="B39" s="47" t="s">
        <v>260</v>
      </c>
      <c r="C39" s="50">
        <v>0</v>
      </c>
      <c r="D39" s="47"/>
      <c r="E39" s="45"/>
    </row>
    <row r="40" spans="1:5" x14ac:dyDescent="0.2">
      <c r="A40" s="46">
        <v>4163</v>
      </c>
      <c r="B40" s="47" t="s">
        <v>261</v>
      </c>
      <c r="C40" s="50">
        <v>0</v>
      </c>
      <c r="D40" s="47"/>
      <c r="E40" s="45"/>
    </row>
    <row r="41" spans="1:5" x14ac:dyDescent="0.2">
      <c r="A41" s="46">
        <v>4164</v>
      </c>
      <c r="B41" s="47" t="s">
        <v>262</v>
      </c>
      <c r="C41" s="50">
        <v>0</v>
      </c>
      <c r="D41" s="47"/>
      <c r="E41" s="45"/>
    </row>
    <row r="42" spans="1:5" x14ac:dyDescent="0.2">
      <c r="A42" s="46">
        <v>4165</v>
      </c>
      <c r="B42" s="47" t="s">
        <v>263</v>
      </c>
      <c r="C42" s="50">
        <v>0</v>
      </c>
      <c r="D42" s="47"/>
      <c r="E42" s="45"/>
    </row>
    <row r="43" spans="1:5" ht="22.5" x14ac:dyDescent="0.2">
      <c r="A43" s="46">
        <v>4166</v>
      </c>
      <c r="B43" s="48" t="s">
        <v>441</v>
      </c>
      <c r="C43" s="50">
        <v>0</v>
      </c>
      <c r="D43" s="47"/>
      <c r="E43" s="45"/>
    </row>
    <row r="44" spans="1:5" x14ac:dyDescent="0.2">
      <c r="A44" s="46">
        <v>4168</v>
      </c>
      <c r="B44" s="47" t="s">
        <v>264</v>
      </c>
      <c r="C44" s="50">
        <v>0</v>
      </c>
      <c r="D44" s="47"/>
      <c r="E44" s="45"/>
    </row>
    <row r="45" spans="1:5" x14ac:dyDescent="0.2">
      <c r="A45" s="46">
        <v>4169</v>
      </c>
      <c r="B45" s="47" t="s">
        <v>265</v>
      </c>
      <c r="C45" s="50">
        <v>0</v>
      </c>
      <c r="D45" s="47"/>
      <c r="E45" s="45"/>
    </row>
    <row r="46" spans="1:5" x14ac:dyDescent="0.2">
      <c r="A46" s="46">
        <v>4170</v>
      </c>
      <c r="B46" s="47" t="s">
        <v>442</v>
      </c>
      <c r="C46" s="50">
        <v>0</v>
      </c>
      <c r="D46" s="47"/>
      <c r="E46" s="45"/>
    </row>
    <row r="47" spans="1:5" x14ac:dyDescent="0.2">
      <c r="A47" s="46">
        <v>4171</v>
      </c>
      <c r="B47" s="47" t="s">
        <v>443</v>
      </c>
      <c r="C47" s="50">
        <v>0</v>
      </c>
      <c r="D47" s="47"/>
      <c r="E47" s="45"/>
    </row>
    <row r="48" spans="1:5" x14ac:dyDescent="0.2">
      <c r="A48" s="46">
        <v>4172</v>
      </c>
      <c r="B48" s="47" t="s">
        <v>444</v>
      </c>
      <c r="C48" s="50">
        <v>0</v>
      </c>
      <c r="D48" s="47"/>
      <c r="E48" s="45"/>
    </row>
    <row r="49" spans="1:5" ht="22.5" x14ac:dyDescent="0.2">
      <c r="A49" s="46">
        <v>4173</v>
      </c>
      <c r="B49" s="48" t="s">
        <v>445</v>
      </c>
      <c r="C49" s="50">
        <v>0</v>
      </c>
      <c r="D49" s="47"/>
      <c r="E49" s="45"/>
    </row>
    <row r="50" spans="1:5" ht="22.5" x14ac:dyDescent="0.2">
      <c r="A50" s="46">
        <v>4174</v>
      </c>
      <c r="B50" s="48" t="s">
        <v>446</v>
      </c>
      <c r="C50" s="50">
        <v>0</v>
      </c>
      <c r="D50" s="47"/>
      <c r="E50" s="45"/>
    </row>
    <row r="51" spans="1:5" ht="22.5" x14ac:dyDescent="0.2">
      <c r="A51" s="46">
        <v>4175</v>
      </c>
      <c r="B51" s="48" t="s">
        <v>447</v>
      </c>
      <c r="C51" s="50">
        <v>0</v>
      </c>
      <c r="D51" s="47"/>
      <c r="E51" s="45"/>
    </row>
    <row r="52" spans="1:5" ht="22.5" x14ac:dyDescent="0.2">
      <c r="A52" s="46">
        <v>4176</v>
      </c>
      <c r="B52" s="48" t="s">
        <v>448</v>
      </c>
      <c r="C52" s="50">
        <v>0</v>
      </c>
      <c r="D52" s="47"/>
      <c r="E52" s="45"/>
    </row>
    <row r="53" spans="1:5" ht="22.5" x14ac:dyDescent="0.2">
      <c r="A53" s="46">
        <v>4177</v>
      </c>
      <c r="B53" s="48" t="s">
        <v>449</v>
      </c>
      <c r="C53" s="50">
        <v>0</v>
      </c>
      <c r="D53" s="47"/>
      <c r="E53" s="45"/>
    </row>
    <row r="54" spans="1:5" ht="22.5" x14ac:dyDescent="0.2">
      <c r="A54" s="46">
        <v>4178</v>
      </c>
      <c r="B54" s="48" t="s">
        <v>450</v>
      </c>
      <c r="C54" s="50">
        <v>0</v>
      </c>
      <c r="D54" s="47"/>
      <c r="E54" s="45"/>
    </row>
    <row r="55" spans="1:5" x14ac:dyDescent="0.2">
      <c r="A55" s="46"/>
      <c r="B55" s="48"/>
      <c r="C55" s="50"/>
      <c r="D55" s="47"/>
      <c r="E55" s="45"/>
    </row>
    <row r="56" spans="1:5" x14ac:dyDescent="0.2">
      <c r="A56" s="43" t="s">
        <v>511</v>
      </c>
      <c r="B56" s="43"/>
      <c r="C56" s="43"/>
      <c r="D56" s="43"/>
      <c r="E56" s="43"/>
    </row>
    <row r="57" spans="1:5" x14ac:dyDescent="0.2">
      <c r="A57" s="44" t="s">
        <v>96</v>
      </c>
      <c r="B57" s="44" t="s">
        <v>93</v>
      </c>
      <c r="C57" s="44" t="s">
        <v>94</v>
      </c>
      <c r="D57" s="44" t="s">
        <v>236</v>
      </c>
      <c r="E57" s="44"/>
    </row>
    <row r="58" spans="1:5" ht="33.75" x14ac:dyDescent="0.2">
      <c r="A58" s="46">
        <v>4200</v>
      </c>
      <c r="B58" s="48" t="s">
        <v>451</v>
      </c>
      <c r="C58" s="50">
        <f>+C59</f>
        <v>9285035.5399999991</v>
      </c>
      <c r="D58" s="47"/>
      <c r="E58" s="45"/>
    </row>
    <row r="59" spans="1:5" ht="22.5" x14ac:dyDescent="0.2">
      <c r="A59" s="46">
        <v>4210</v>
      </c>
      <c r="B59" s="48" t="s">
        <v>452</v>
      </c>
      <c r="C59" s="50">
        <f>SUM(C60:C64)</f>
        <v>9285035.5399999991</v>
      </c>
      <c r="D59" s="47"/>
      <c r="E59" s="45"/>
    </row>
    <row r="60" spans="1:5" x14ac:dyDescent="0.2">
      <c r="A60" s="46">
        <v>4211</v>
      </c>
      <c r="B60" s="47" t="s">
        <v>266</v>
      </c>
      <c r="C60" s="50">
        <v>0</v>
      </c>
      <c r="D60" s="47"/>
      <c r="E60" s="45"/>
    </row>
    <row r="61" spans="1:5" x14ac:dyDescent="0.2">
      <c r="A61" s="46">
        <v>4212</v>
      </c>
      <c r="B61" s="47" t="s">
        <v>267</v>
      </c>
      <c r="C61" s="50">
        <v>9285035.5399999991</v>
      </c>
      <c r="D61" s="47"/>
      <c r="E61" s="45"/>
    </row>
    <row r="62" spans="1:5" x14ac:dyDescent="0.2">
      <c r="A62" s="46">
        <v>4213</v>
      </c>
      <c r="B62" s="47" t="s">
        <v>268</v>
      </c>
      <c r="C62" s="50">
        <v>0</v>
      </c>
      <c r="D62" s="47"/>
      <c r="E62" s="45"/>
    </row>
    <row r="63" spans="1:5" x14ac:dyDescent="0.2">
      <c r="A63" s="46">
        <v>4214</v>
      </c>
      <c r="B63" s="47" t="s">
        <v>453</v>
      </c>
      <c r="C63" s="50">
        <v>0</v>
      </c>
      <c r="D63" s="47"/>
      <c r="E63" s="45"/>
    </row>
    <row r="64" spans="1:5" x14ac:dyDescent="0.2">
      <c r="A64" s="46">
        <v>4215</v>
      </c>
      <c r="B64" s="47" t="s">
        <v>454</v>
      </c>
      <c r="C64" s="50">
        <v>0</v>
      </c>
      <c r="D64" s="47"/>
      <c r="E64" s="45"/>
    </row>
    <row r="65" spans="1:5" x14ac:dyDescent="0.2">
      <c r="A65" s="46">
        <v>4220</v>
      </c>
      <c r="B65" s="47" t="s">
        <v>269</v>
      </c>
      <c r="C65" s="50">
        <v>0</v>
      </c>
      <c r="D65" s="47"/>
      <c r="E65" s="45"/>
    </row>
    <row r="66" spans="1:5" x14ac:dyDescent="0.2">
      <c r="A66" s="46">
        <v>4221</v>
      </c>
      <c r="B66" s="47" t="s">
        <v>270</v>
      </c>
      <c r="C66" s="50">
        <v>0</v>
      </c>
      <c r="D66" s="47"/>
      <c r="E66" s="45"/>
    </row>
    <row r="67" spans="1:5" x14ac:dyDescent="0.2">
      <c r="A67" s="46">
        <v>4223</v>
      </c>
      <c r="B67" s="47" t="s">
        <v>271</v>
      </c>
      <c r="C67" s="50">
        <v>0</v>
      </c>
      <c r="D67" s="47"/>
      <c r="E67" s="45"/>
    </row>
    <row r="68" spans="1:5" x14ac:dyDescent="0.2">
      <c r="A68" s="46">
        <v>4225</v>
      </c>
      <c r="B68" s="47" t="s">
        <v>273</v>
      </c>
      <c r="C68" s="50">
        <v>0</v>
      </c>
      <c r="D68" s="47"/>
      <c r="E68" s="45"/>
    </row>
    <row r="69" spans="1:5" x14ac:dyDescent="0.2">
      <c r="A69" s="46">
        <v>4227</v>
      </c>
      <c r="B69" s="47" t="s">
        <v>455</v>
      </c>
      <c r="C69" s="50">
        <v>0</v>
      </c>
      <c r="D69" s="47"/>
      <c r="E69" s="45"/>
    </row>
    <row r="70" spans="1:5" x14ac:dyDescent="0.2">
      <c r="A70" s="45"/>
      <c r="B70" s="45"/>
      <c r="C70" s="45"/>
      <c r="D70" s="45"/>
      <c r="E70" s="45"/>
    </row>
    <row r="71" spans="1:5" x14ac:dyDescent="0.2">
      <c r="A71" s="43" t="s">
        <v>512</v>
      </c>
      <c r="B71" s="43"/>
      <c r="C71" s="43"/>
      <c r="D71" s="43"/>
      <c r="E71" s="43"/>
    </row>
    <row r="72" spans="1:5" x14ac:dyDescent="0.2">
      <c r="A72" s="44" t="s">
        <v>96</v>
      </c>
      <c r="B72" s="44" t="s">
        <v>93</v>
      </c>
      <c r="C72" s="44" t="s">
        <v>94</v>
      </c>
      <c r="D72" s="44" t="s">
        <v>97</v>
      </c>
      <c r="E72" s="44" t="s">
        <v>138</v>
      </c>
    </row>
    <row r="73" spans="1:5" x14ac:dyDescent="0.2">
      <c r="A73" s="49">
        <v>4300</v>
      </c>
      <c r="B73" s="47" t="s">
        <v>274</v>
      </c>
      <c r="C73" s="50">
        <f>+C74+C77+C83+C85+C87</f>
        <v>448128.84</v>
      </c>
      <c r="D73" s="47"/>
      <c r="E73" s="47"/>
    </row>
    <row r="74" spans="1:5" x14ac:dyDescent="0.2">
      <c r="A74" s="49">
        <v>4310</v>
      </c>
      <c r="B74" s="47" t="s">
        <v>275</v>
      </c>
      <c r="C74" s="50">
        <v>0</v>
      </c>
      <c r="D74" s="47"/>
      <c r="E74" s="47"/>
    </row>
    <row r="75" spans="1:5" x14ac:dyDescent="0.2">
      <c r="A75" s="49">
        <v>4311</v>
      </c>
      <c r="B75" s="47" t="s">
        <v>456</v>
      </c>
      <c r="C75" s="50">
        <v>0</v>
      </c>
      <c r="D75" s="47"/>
      <c r="E75" s="47"/>
    </row>
    <row r="76" spans="1:5" x14ac:dyDescent="0.2">
      <c r="A76" s="49">
        <v>4319</v>
      </c>
      <c r="B76" s="47" t="s">
        <v>276</v>
      </c>
      <c r="C76" s="50">
        <v>0</v>
      </c>
      <c r="D76" s="47"/>
      <c r="E76" s="47"/>
    </row>
    <row r="77" spans="1:5" x14ac:dyDescent="0.2">
      <c r="A77" s="49">
        <v>4320</v>
      </c>
      <c r="B77" s="47" t="s">
        <v>277</v>
      </c>
      <c r="C77" s="50">
        <v>0</v>
      </c>
      <c r="D77" s="47"/>
      <c r="E77" s="47"/>
    </row>
    <row r="78" spans="1:5" x14ac:dyDescent="0.2">
      <c r="A78" s="49">
        <v>4321</v>
      </c>
      <c r="B78" s="47" t="s">
        <v>278</v>
      </c>
      <c r="C78" s="50">
        <v>0</v>
      </c>
      <c r="D78" s="47"/>
      <c r="E78" s="47"/>
    </row>
    <row r="79" spans="1:5" x14ac:dyDescent="0.2">
      <c r="A79" s="49">
        <v>4322</v>
      </c>
      <c r="B79" s="47" t="s">
        <v>279</v>
      </c>
      <c r="C79" s="50">
        <v>0</v>
      </c>
      <c r="D79" s="47"/>
      <c r="E79" s="47"/>
    </row>
    <row r="80" spans="1:5" x14ac:dyDescent="0.2">
      <c r="A80" s="49">
        <v>4323</v>
      </c>
      <c r="B80" s="47" t="s">
        <v>280</v>
      </c>
      <c r="C80" s="50">
        <v>0</v>
      </c>
      <c r="D80" s="47"/>
      <c r="E80" s="47"/>
    </row>
    <row r="81" spans="1:5" x14ac:dyDescent="0.2">
      <c r="A81" s="49">
        <v>4324</v>
      </c>
      <c r="B81" s="47" t="s">
        <v>281</v>
      </c>
      <c r="C81" s="50">
        <v>0</v>
      </c>
      <c r="D81" s="47"/>
      <c r="E81" s="47"/>
    </row>
    <row r="82" spans="1:5" x14ac:dyDescent="0.2">
      <c r="A82" s="49">
        <v>4325</v>
      </c>
      <c r="B82" s="47" t="s">
        <v>282</v>
      </c>
      <c r="C82" s="50">
        <v>0</v>
      </c>
      <c r="D82" s="47"/>
      <c r="E82" s="47"/>
    </row>
    <row r="83" spans="1:5" x14ac:dyDescent="0.2">
      <c r="A83" s="49">
        <v>4330</v>
      </c>
      <c r="B83" s="47" t="s">
        <v>283</v>
      </c>
      <c r="C83" s="50">
        <v>0</v>
      </c>
      <c r="D83" s="47"/>
      <c r="E83" s="47"/>
    </row>
    <row r="84" spans="1:5" x14ac:dyDescent="0.2">
      <c r="A84" s="49">
        <v>4331</v>
      </c>
      <c r="B84" s="47" t="s">
        <v>283</v>
      </c>
      <c r="C84" s="50">
        <v>0</v>
      </c>
      <c r="D84" s="47"/>
      <c r="E84" s="47"/>
    </row>
    <row r="85" spans="1:5" x14ac:dyDescent="0.2">
      <c r="A85" s="49">
        <v>4340</v>
      </c>
      <c r="B85" s="47" t="s">
        <v>284</v>
      </c>
      <c r="C85" s="50">
        <v>0</v>
      </c>
      <c r="D85" s="47"/>
      <c r="E85" s="47"/>
    </row>
    <row r="86" spans="1:5" x14ac:dyDescent="0.2">
      <c r="A86" s="49">
        <v>4341</v>
      </c>
      <c r="B86" s="47" t="s">
        <v>284</v>
      </c>
      <c r="C86" s="50">
        <v>0</v>
      </c>
      <c r="D86" s="47"/>
      <c r="E86" s="47"/>
    </row>
    <row r="87" spans="1:5" x14ac:dyDescent="0.2">
      <c r="A87" s="49">
        <v>4390</v>
      </c>
      <c r="B87" s="47" t="s">
        <v>285</v>
      </c>
      <c r="C87" s="50">
        <f>SUM(C88:C94)</f>
        <v>448128.84</v>
      </c>
      <c r="D87" s="47"/>
      <c r="E87" s="47"/>
    </row>
    <row r="88" spans="1:5" x14ac:dyDescent="0.2">
      <c r="A88" s="49">
        <v>4392</v>
      </c>
      <c r="B88" s="47" t="s">
        <v>286</v>
      </c>
      <c r="C88" s="50">
        <v>0</v>
      </c>
      <c r="D88" s="47"/>
      <c r="E88" s="47"/>
    </row>
    <row r="89" spans="1:5" x14ac:dyDescent="0.2">
      <c r="A89" s="49">
        <v>4393</v>
      </c>
      <c r="B89" s="47" t="s">
        <v>457</v>
      </c>
      <c r="C89" s="50">
        <v>0</v>
      </c>
      <c r="D89" s="47"/>
      <c r="E89" s="47"/>
    </row>
    <row r="90" spans="1:5" x14ac:dyDescent="0.2">
      <c r="A90" s="49">
        <v>4394</v>
      </c>
      <c r="B90" s="47" t="s">
        <v>287</v>
      </c>
      <c r="C90" s="50">
        <v>0</v>
      </c>
      <c r="D90" s="47"/>
      <c r="E90" s="47"/>
    </row>
    <row r="91" spans="1:5" x14ac:dyDescent="0.2">
      <c r="A91" s="49">
        <v>4395</v>
      </c>
      <c r="B91" s="47" t="s">
        <v>288</v>
      </c>
      <c r="C91" s="50">
        <v>0</v>
      </c>
      <c r="D91" s="47"/>
      <c r="E91" s="47"/>
    </row>
    <row r="92" spans="1:5" x14ac:dyDescent="0.2">
      <c r="A92" s="49">
        <v>4396</v>
      </c>
      <c r="B92" s="47" t="s">
        <v>289</v>
      </c>
      <c r="C92" s="50">
        <v>0</v>
      </c>
      <c r="D92" s="47"/>
      <c r="E92" s="47"/>
    </row>
    <row r="93" spans="1:5" x14ac:dyDescent="0.2">
      <c r="A93" s="49">
        <v>4397</v>
      </c>
      <c r="B93" s="47" t="s">
        <v>458</v>
      </c>
      <c r="C93" s="50">
        <v>0</v>
      </c>
      <c r="D93" s="47"/>
      <c r="E93" s="47"/>
    </row>
    <row r="94" spans="1:5" x14ac:dyDescent="0.2">
      <c r="A94" s="49">
        <v>4399</v>
      </c>
      <c r="B94" s="47" t="s">
        <v>285</v>
      </c>
      <c r="C94" s="50">
        <v>448128.84</v>
      </c>
      <c r="D94" s="47"/>
      <c r="E94" s="47"/>
    </row>
    <row r="95" spans="1:5" x14ac:dyDescent="0.2">
      <c r="A95" s="45"/>
      <c r="B95" s="45"/>
      <c r="C95" s="45"/>
      <c r="D95" s="45"/>
      <c r="E95" s="45"/>
    </row>
    <row r="96" spans="1:5" x14ac:dyDescent="0.2">
      <c r="A96" s="43" t="s">
        <v>513</v>
      </c>
      <c r="B96" s="43"/>
      <c r="C96" s="43"/>
      <c r="D96" s="43"/>
      <c r="E96" s="43"/>
    </row>
    <row r="97" spans="1:5" x14ac:dyDescent="0.2">
      <c r="A97" s="44" t="s">
        <v>96</v>
      </c>
      <c r="B97" s="44" t="s">
        <v>93</v>
      </c>
      <c r="C97" s="44" t="s">
        <v>94</v>
      </c>
      <c r="D97" s="44" t="s">
        <v>290</v>
      </c>
      <c r="E97" s="44" t="s">
        <v>138</v>
      </c>
    </row>
    <row r="98" spans="1:5" x14ac:dyDescent="0.2">
      <c r="A98" s="49">
        <v>5000</v>
      </c>
      <c r="B98" s="47" t="s">
        <v>291</v>
      </c>
      <c r="C98" s="50">
        <v>218062786.01999998</v>
      </c>
      <c r="D98" s="51">
        <f>C98/C98</f>
        <v>1</v>
      </c>
      <c r="E98" s="47"/>
    </row>
    <row r="99" spans="1:5" x14ac:dyDescent="0.2">
      <c r="A99" s="49">
        <v>5100</v>
      </c>
      <c r="B99" s="47" t="s">
        <v>292</v>
      </c>
      <c r="C99" s="50">
        <v>69306495.889999986</v>
      </c>
      <c r="D99" s="51">
        <f>C99/$C$99</f>
        <v>1</v>
      </c>
      <c r="E99" s="47"/>
    </row>
    <row r="100" spans="1:5" x14ac:dyDescent="0.2">
      <c r="A100" s="49">
        <v>5110</v>
      </c>
      <c r="B100" s="47" t="s">
        <v>293</v>
      </c>
      <c r="C100" s="50">
        <v>0</v>
      </c>
      <c r="D100" s="51">
        <f t="shared" ref="D100:D163" si="0">C100/$C$99</f>
        <v>0</v>
      </c>
      <c r="E100" s="47"/>
    </row>
    <row r="101" spans="1:5" x14ac:dyDescent="0.2">
      <c r="A101" s="49">
        <v>5111</v>
      </c>
      <c r="B101" s="47" t="s">
        <v>294</v>
      </c>
      <c r="C101" s="50">
        <v>16265205.949999999</v>
      </c>
      <c r="D101" s="94">
        <v>7.4589553985191265E-2</v>
      </c>
      <c r="E101" s="47"/>
    </row>
    <row r="102" spans="1:5" x14ac:dyDescent="0.2">
      <c r="A102" s="49">
        <v>5112</v>
      </c>
      <c r="B102" s="47" t="s">
        <v>295</v>
      </c>
      <c r="C102" s="50">
        <v>45164</v>
      </c>
      <c r="D102" s="94">
        <v>2.0711466098510597E-4</v>
      </c>
      <c r="E102" s="47"/>
    </row>
    <row r="103" spans="1:5" x14ac:dyDescent="0.2">
      <c r="A103" s="49">
        <v>5113</v>
      </c>
      <c r="B103" s="47" t="s">
        <v>296</v>
      </c>
      <c r="C103" s="50">
        <v>1644479.99</v>
      </c>
      <c r="D103" s="94">
        <v>7.541314224285724E-3</v>
      </c>
      <c r="E103" s="47"/>
    </row>
    <row r="104" spans="1:5" x14ac:dyDescent="0.2">
      <c r="A104" s="49">
        <v>5114</v>
      </c>
      <c r="B104" s="47" t="s">
        <v>297</v>
      </c>
      <c r="C104" s="50">
        <v>4747595.3</v>
      </c>
      <c r="D104" s="94">
        <v>2.1771689643388149E-2</v>
      </c>
      <c r="E104" s="47"/>
    </row>
    <row r="105" spans="1:5" x14ac:dyDescent="0.2">
      <c r="A105" s="49">
        <v>5115</v>
      </c>
      <c r="B105" s="47" t="s">
        <v>298</v>
      </c>
      <c r="C105" s="50">
        <v>4365987.53</v>
      </c>
      <c r="D105" s="94">
        <v>2.002169929902467E-2</v>
      </c>
      <c r="E105" s="47"/>
    </row>
    <row r="106" spans="1:5" x14ac:dyDescent="0.2">
      <c r="A106" s="49">
        <v>5116</v>
      </c>
      <c r="B106" s="47" t="s">
        <v>299</v>
      </c>
      <c r="C106" s="50">
        <v>360413.83</v>
      </c>
      <c r="D106" s="95">
        <v>1.652798428279019E-3</v>
      </c>
      <c r="E106" s="47"/>
    </row>
    <row r="107" spans="1:5" x14ac:dyDescent="0.2">
      <c r="A107" s="49">
        <v>5120</v>
      </c>
      <c r="B107" s="47" t="s">
        <v>300</v>
      </c>
      <c r="C107" s="50">
        <v>0</v>
      </c>
      <c r="D107" s="51">
        <f t="shared" si="0"/>
        <v>0</v>
      </c>
      <c r="E107" s="47"/>
    </row>
    <row r="108" spans="1:5" x14ac:dyDescent="0.2">
      <c r="A108" s="49">
        <v>5121</v>
      </c>
      <c r="B108" s="47" t="s">
        <v>301</v>
      </c>
      <c r="C108" s="50">
        <v>91195.11</v>
      </c>
      <c r="D108" s="95">
        <v>4.1820574553072022E-4</v>
      </c>
      <c r="E108" s="47"/>
    </row>
    <row r="109" spans="1:5" x14ac:dyDescent="0.2">
      <c r="A109" s="49">
        <v>5122</v>
      </c>
      <c r="B109" s="47" t="s">
        <v>302</v>
      </c>
      <c r="C109" s="50">
        <v>54774.86</v>
      </c>
      <c r="D109" s="95">
        <v>2.5118848107799667E-4</v>
      </c>
      <c r="E109" s="47"/>
    </row>
    <row r="110" spans="1:5" x14ac:dyDescent="0.2">
      <c r="A110" s="49">
        <v>5123</v>
      </c>
      <c r="B110" s="47" t="s">
        <v>303</v>
      </c>
      <c r="C110" s="50">
        <v>0</v>
      </c>
      <c r="D110" s="51">
        <f t="shared" si="0"/>
        <v>0</v>
      </c>
      <c r="E110" s="47"/>
    </row>
    <row r="111" spans="1:5" x14ac:dyDescent="0.2">
      <c r="A111" s="49">
        <v>5124</v>
      </c>
      <c r="B111" s="47" t="s">
        <v>304</v>
      </c>
      <c r="C111" s="50">
        <v>869206.68</v>
      </c>
      <c r="D111" s="95">
        <v>3.9860385894559718E-3</v>
      </c>
      <c r="E111" s="47"/>
    </row>
    <row r="112" spans="1:5" x14ac:dyDescent="0.2">
      <c r="A112" s="49">
        <v>5125</v>
      </c>
      <c r="B112" s="47" t="s">
        <v>305</v>
      </c>
      <c r="C112" s="50">
        <v>194591.55</v>
      </c>
      <c r="D112" s="95">
        <v>8.9236477966558089E-4</v>
      </c>
      <c r="E112" s="47"/>
    </row>
    <row r="113" spans="1:5" x14ac:dyDescent="0.2">
      <c r="A113" s="49">
        <v>5126</v>
      </c>
      <c r="B113" s="47" t="s">
        <v>306</v>
      </c>
      <c r="C113" s="50">
        <v>1415436.31</v>
      </c>
      <c r="D113" s="95">
        <v>6.4909576541417801E-3</v>
      </c>
      <c r="E113" s="47"/>
    </row>
    <row r="114" spans="1:5" x14ac:dyDescent="0.2">
      <c r="A114" s="49">
        <v>5127</v>
      </c>
      <c r="B114" s="47" t="s">
        <v>307</v>
      </c>
      <c r="C114" s="50">
        <v>403.9</v>
      </c>
      <c r="D114" s="95">
        <v>1.8522188373900518E-6</v>
      </c>
      <c r="E114" s="47"/>
    </row>
    <row r="115" spans="1:5" x14ac:dyDescent="0.2">
      <c r="A115" s="49">
        <v>5128</v>
      </c>
      <c r="B115" s="47" t="s">
        <v>308</v>
      </c>
      <c r="C115" s="50">
        <v>0</v>
      </c>
      <c r="D115" s="51">
        <f t="shared" si="0"/>
        <v>0</v>
      </c>
      <c r="E115" s="47"/>
    </row>
    <row r="116" spans="1:5" x14ac:dyDescent="0.2">
      <c r="A116" s="49">
        <v>5129</v>
      </c>
      <c r="B116" s="47" t="s">
        <v>309</v>
      </c>
      <c r="C116" s="50">
        <v>418484.95999999996</v>
      </c>
      <c r="D116" s="95">
        <v>1.9191030603526176E-3</v>
      </c>
      <c r="E116" s="47"/>
    </row>
    <row r="117" spans="1:5" x14ac:dyDescent="0.2">
      <c r="A117" s="49">
        <v>5130</v>
      </c>
      <c r="B117" s="47" t="s">
        <v>310</v>
      </c>
      <c r="C117" s="50">
        <v>0</v>
      </c>
      <c r="D117" s="51">
        <f t="shared" si="0"/>
        <v>0</v>
      </c>
      <c r="E117" s="47"/>
    </row>
    <row r="118" spans="1:5" ht="81" customHeight="1" x14ac:dyDescent="0.2">
      <c r="A118" s="49">
        <v>5131</v>
      </c>
      <c r="B118" s="47" t="s">
        <v>311</v>
      </c>
      <c r="C118" s="50">
        <v>27604849.399999999</v>
      </c>
      <c r="D118" s="95">
        <v>0.12659129007674044</v>
      </c>
      <c r="E118" s="96" t="s">
        <v>539</v>
      </c>
    </row>
    <row r="119" spans="1:5" x14ac:dyDescent="0.2">
      <c r="A119" s="49">
        <v>5132</v>
      </c>
      <c r="B119" s="47" t="s">
        <v>312</v>
      </c>
      <c r="C119" s="50">
        <v>233135.13</v>
      </c>
      <c r="D119" s="95">
        <v>1.069119285574099E-3</v>
      </c>
      <c r="E119" s="47"/>
    </row>
    <row r="120" spans="1:5" x14ac:dyDescent="0.2">
      <c r="A120" s="49">
        <v>5133</v>
      </c>
      <c r="B120" s="47" t="s">
        <v>313</v>
      </c>
      <c r="C120" s="50">
        <v>710837.61999999988</v>
      </c>
      <c r="D120" s="95">
        <v>3.2597841794739075E-3</v>
      </c>
      <c r="E120" s="47"/>
    </row>
    <row r="121" spans="1:5" x14ac:dyDescent="0.2">
      <c r="A121" s="49">
        <v>5134</v>
      </c>
      <c r="B121" s="47" t="s">
        <v>314</v>
      </c>
      <c r="C121" s="50">
        <v>1549571.4</v>
      </c>
      <c r="D121" s="95">
        <v>7.1060790714554956E-3</v>
      </c>
      <c r="E121" s="47"/>
    </row>
    <row r="122" spans="1:5" x14ac:dyDescent="0.2">
      <c r="A122" s="49">
        <v>5135</v>
      </c>
      <c r="B122" s="47" t="s">
        <v>315</v>
      </c>
      <c r="C122" s="50">
        <v>1139913.81</v>
      </c>
      <c r="D122" s="95">
        <v>5.227456875174708E-3</v>
      </c>
      <c r="E122" s="47"/>
    </row>
    <row r="123" spans="1:5" x14ac:dyDescent="0.2">
      <c r="A123" s="49">
        <v>5136</v>
      </c>
      <c r="B123" s="47" t="s">
        <v>316</v>
      </c>
      <c r="C123" s="50">
        <v>1259994.95</v>
      </c>
      <c r="D123" s="95">
        <v>5.7781291938755544E-3</v>
      </c>
      <c r="E123" s="47"/>
    </row>
    <row r="124" spans="1:5" x14ac:dyDescent="0.2">
      <c r="A124" s="49">
        <v>5137</v>
      </c>
      <c r="B124" s="47" t="s">
        <v>317</v>
      </c>
      <c r="C124" s="50">
        <v>30792.15</v>
      </c>
      <c r="D124" s="95">
        <v>1.4120772536207004E-4</v>
      </c>
      <c r="E124" s="47"/>
    </row>
    <row r="125" spans="1:5" x14ac:dyDescent="0.2">
      <c r="A125" s="49">
        <v>5138</v>
      </c>
      <c r="B125" s="47" t="s">
        <v>318</v>
      </c>
      <c r="C125" s="50">
        <v>75163.62000000001</v>
      </c>
      <c r="D125" s="95">
        <v>3.4468797437590411E-4</v>
      </c>
      <c r="E125" s="47"/>
    </row>
    <row r="126" spans="1:5" x14ac:dyDescent="0.2">
      <c r="A126" s="49">
        <v>5139</v>
      </c>
      <c r="B126" s="47" t="s">
        <v>319</v>
      </c>
      <c r="C126" s="50">
        <v>6229297.8399999999</v>
      </c>
      <c r="D126" s="95">
        <v>2.8566533307653283E-2</v>
      </c>
      <c r="E126" s="47"/>
    </row>
    <row r="127" spans="1:5" x14ac:dyDescent="0.2">
      <c r="A127" s="49">
        <v>5200</v>
      </c>
      <c r="B127" s="47" t="s">
        <v>320</v>
      </c>
      <c r="C127" s="50">
        <v>0</v>
      </c>
      <c r="D127" s="51">
        <f t="shared" si="0"/>
        <v>0</v>
      </c>
      <c r="E127" s="47"/>
    </row>
    <row r="128" spans="1:5" x14ac:dyDescent="0.2">
      <c r="A128" s="49">
        <v>5210</v>
      </c>
      <c r="B128" s="47" t="s">
        <v>321</v>
      </c>
      <c r="C128" s="50">
        <v>0</v>
      </c>
      <c r="D128" s="51">
        <f t="shared" si="0"/>
        <v>0</v>
      </c>
      <c r="E128" s="47"/>
    </row>
    <row r="129" spans="1:5" x14ac:dyDescent="0.2">
      <c r="A129" s="49">
        <v>5211</v>
      </c>
      <c r="B129" s="47" t="s">
        <v>322</v>
      </c>
      <c r="C129" s="50">
        <v>0</v>
      </c>
      <c r="D129" s="51">
        <f t="shared" si="0"/>
        <v>0</v>
      </c>
      <c r="E129" s="47"/>
    </row>
    <row r="130" spans="1:5" x14ac:dyDescent="0.2">
      <c r="A130" s="49">
        <v>5212</v>
      </c>
      <c r="B130" s="47" t="s">
        <v>323</v>
      </c>
      <c r="C130" s="50">
        <v>0</v>
      </c>
      <c r="D130" s="51">
        <f t="shared" si="0"/>
        <v>0</v>
      </c>
      <c r="E130" s="47"/>
    </row>
    <row r="131" spans="1:5" x14ac:dyDescent="0.2">
      <c r="A131" s="49">
        <v>5220</v>
      </c>
      <c r="B131" s="47" t="s">
        <v>324</v>
      </c>
      <c r="C131" s="50">
        <v>0</v>
      </c>
      <c r="D131" s="51">
        <f t="shared" si="0"/>
        <v>0</v>
      </c>
      <c r="E131" s="47"/>
    </row>
    <row r="132" spans="1:5" x14ac:dyDescent="0.2">
      <c r="A132" s="49">
        <v>5221</v>
      </c>
      <c r="B132" s="47" t="s">
        <v>325</v>
      </c>
      <c r="C132" s="50">
        <v>0</v>
      </c>
      <c r="D132" s="51">
        <f t="shared" si="0"/>
        <v>0</v>
      </c>
      <c r="E132" s="47"/>
    </row>
    <row r="133" spans="1:5" x14ac:dyDescent="0.2">
      <c r="A133" s="49">
        <v>5222</v>
      </c>
      <c r="B133" s="47" t="s">
        <v>326</v>
      </c>
      <c r="C133" s="50">
        <v>0</v>
      </c>
      <c r="D133" s="51">
        <f t="shared" si="0"/>
        <v>0</v>
      </c>
      <c r="E133" s="47"/>
    </row>
    <row r="134" spans="1:5" x14ac:dyDescent="0.2">
      <c r="A134" s="49">
        <v>5230</v>
      </c>
      <c r="B134" s="47" t="s">
        <v>271</v>
      </c>
      <c r="C134" s="50">
        <v>0</v>
      </c>
      <c r="D134" s="51">
        <f t="shared" si="0"/>
        <v>0</v>
      </c>
      <c r="E134" s="47"/>
    </row>
    <row r="135" spans="1:5" x14ac:dyDescent="0.2">
      <c r="A135" s="49">
        <v>5231</v>
      </c>
      <c r="B135" s="47" t="s">
        <v>327</v>
      </c>
      <c r="C135" s="50">
        <v>0</v>
      </c>
      <c r="D135" s="51">
        <f t="shared" si="0"/>
        <v>0</v>
      </c>
      <c r="E135" s="47"/>
    </row>
    <row r="136" spans="1:5" x14ac:dyDescent="0.2">
      <c r="A136" s="49">
        <v>5232</v>
      </c>
      <c r="B136" s="47" t="s">
        <v>328</v>
      </c>
      <c r="C136" s="50">
        <v>0</v>
      </c>
      <c r="D136" s="51">
        <f t="shared" si="0"/>
        <v>0</v>
      </c>
      <c r="E136" s="47"/>
    </row>
    <row r="137" spans="1:5" x14ac:dyDescent="0.2">
      <c r="A137" s="49">
        <v>5240</v>
      </c>
      <c r="B137" s="47" t="s">
        <v>272</v>
      </c>
      <c r="C137" s="50">
        <v>0</v>
      </c>
      <c r="D137" s="51">
        <f t="shared" si="0"/>
        <v>0</v>
      </c>
      <c r="E137" s="47"/>
    </row>
    <row r="138" spans="1:5" x14ac:dyDescent="0.2">
      <c r="A138" s="49">
        <v>5241</v>
      </c>
      <c r="B138" s="47" t="s">
        <v>329</v>
      </c>
      <c r="C138" s="50">
        <v>0</v>
      </c>
      <c r="D138" s="51">
        <f t="shared" si="0"/>
        <v>0</v>
      </c>
      <c r="E138" s="47"/>
    </row>
    <row r="139" spans="1:5" x14ac:dyDescent="0.2">
      <c r="A139" s="49">
        <v>5242</v>
      </c>
      <c r="B139" s="47" t="s">
        <v>330</v>
      </c>
      <c r="C139" s="50">
        <v>0</v>
      </c>
      <c r="D139" s="51">
        <f t="shared" si="0"/>
        <v>0</v>
      </c>
      <c r="E139" s="47"/>
    </row>
    <row r="140" spans="1:5" x14ac:dyDescent="0.2">
      <c r="A140" s="49">
        <v>5243</v>
      </c>
      <c r="B140" s="47" t="s">
        <v>331</v>
      </c>
      <c r="C140" s="50">
        <v>0</v>
      </c>
      <c r="D140" s="51">
        <f t="shared" si="0"/>
        <v>0</v>
      </c>
      <c r="E140" s="47"/>
    </row>
    <row r="141" spans="1:5" x14ac:dyDescent="0.2">
      <c r="A141" s="49">
        <v>5244</v>
      </c>
      <c r="B141" s="47" t="s">
        <v>332</v>
      </c>
      <c r="C141" s="50">
        <v>0</v>
      </c>
      <c r="D141" s="51">
        <f t="shared" si="0"/>
        <v>0</v>
      </c>
      <c r="E141" s="47"/>
    </row>
    <row r="142" spans="1:5" x14ac:dyDescent="0.2">
      <c r="A142" s="49">
        <v>5250</v>
      </c>
      <c r="B142" s="47" t="s">
        <v>273</v>
      </c>
      <c r="C142" s="50">
        <v>0</v>
      </c>
      <c r="D142" s="51">
        <f t="shared" si="0"/>
        <v>0</v>
      </c>
      <c r="E142" s="47"/>
    </row>
    <row r="143" spans="1:5" x14ac:dyDescent="0.2">
      <c r="A143" s="49">
        <v>5251</v>
      </c>
      <c r="B143" s="47" t="s">
        <v>333</v>
      </c>
      <c r="C143" s="50">
        <v>0</v>
      </c>
      <c r="D143" s="51">
        <f t="shared" si="0"/>
        <v>0</v>
      </c>
      <c r="E143" s="47"/>
    </row>
    <row r="144" spans="1:5" x14ac:dyDescent="0.2">
      <c r="A144" s="49">
        <v>5252</v>
      </c>
      <c r="B144" s="47" t="s">
        <v>334</v>
      </c>
      <c r="C144" s="50">
        <v>0</v>
      </c>
      <c r="D144" s="51">
        <f t="shared" si="0"/>
        <v>0</v>
      </c>
      <c r="E144" s="47"/>
    </row>
    <row r="145" spans="1:5" x14ac:dyDescent="0.2">
      <c r="A145" s="49">
        <v>5259</v>
      </c>
      <c r="B145" s="47" t="s">
        <v>335</v>
      </c>
      <c r="C145" s="50">
        <v>0</v>
      </c>
      <c r="D145" s="51">
        <f t="shared" si="0"/>
        <v>0</v>
      </c>
      <c r="E145" s="47"/>
    </row>
    <row r="146" spans="1:5" x14ac:dyDescent="0.2">
      <c r="A146" s="49">
        <v>5260</v>
      </c>
      <c r="B146" s="47" t="s">
        <v>336</v>
      </c>
      <c r="C146" s="50">
        <v>0</v>
      </c>
      <c r="D146" s="51">
        <f t="shared" si="0"/>
        <v>0</v>
      </c>
      <c r="E146" s="47"/>
    </row>
    <row r="147" spans="1:5" x14ac:dyDescent="0.2">
      <c r="A147" s="49">
        <v>5261</v>
      </c>
      <c r="B147" s="47" t="s">
        <v>337</v>
      </c>
      <c r="C147" s="50">
        <v>0</v>
      </c>
      <c r="D147" s="51">
        <f t="shared" si="0"/>
        <v>0</v>
      </c>
      <c r="E147" s="47"/>
    </row>
    <row r="148" spans="1:5" x14ac:dyDescent="0.2">
      <c r="A148" s="49">
        <v>5262</v>
      </c>
      <c r="B148" s="47" t="s">
        <v>338</v>
      </c>
      <c r="C148" s="50">
        <v>0</v>
      </c>
      <c r="D148" s="51">
        <f t="shared" si="0"/>
        <v>0</v>
      </c>
      <c r="E148" s="47"/>
    </row>
    <row r="149" spans="1:5" x14ac:dyDescent="0.2">
      <c r="A149" s="49">
        <v>5270</v>
      </c>
      <c r="B149" s="47" t="s">
        <v>339</v>
      </c>
      <c r="C149" s="50">
        <v>0</v>
      </c>
      <c r="D149" s="51">
        <f t="shared" si="0"/>
        <v>0</v>
      </c>
      <c r="E149" s="47"/>
    </row>
    <row r="150" spans="1:5" x14ac:dyDescent="0.2">
      <c r="A150" s="49">
        <v>5271</v>
      </c>
      <c r="B150" s="47" t="s">
        <v>340</v>
      </c>
      <c r="C150" s="50">
        <v>0</v>
      </c>
      <c r="D150" s="51">
        <f t="shared" si="0"/>
        <v>0</v>
      </c>
      <c r="E150" s="47"/>
    </row>
    <row r="151" spans="1:5" x14ac:dyDescent="0.2">
      <c r="A151" s="49">
        <v>5280</v>
      </c>
      <c r="B151" s="47" t="s">
        <v>341</v>
      </c>
      <c r="C151" s="50">
        <v>0</v>
      </c>
      <c r="D151" s="51">
        <f t="shared" si="0"/>
        <v>0</v>
      </c>
      <c r="E151" s="47"/>
    </row>
    <row r="152" spans="1:5" x14ac:dyDescent="0.2">
      <c r="A152" s="49">
        <v>5281</v>
      </c>
      <c r="B152" s="47" t="s">
        <v>342</v>
      </c>
      <c r="C152" s="50">
        <v>0</v>
      </c>
      <c r="D152" s="51">
        <f t="shared" si="0"/>
        <v>0</v>
      </c>
      <c r="E152" s="47"/>
    </row>
    <row r="153" spans="1:5" x14ac:dyDescent="0.2">
      <c r="A153" s="49">
        <v>5282</v>
      </c>
      <c r="B153" s="47" t="s">
        <v>343</v>
      </c>
      <c r="C153" s="50">
        <v>0</v>
      </c>
      <c r="D153" s="51">
        <f t="shared" si="0"/>
        <v>0</v>
      </c>
      <c r="E153" s="47"/>
    </row>
    <row r="154" spans="1:5" x14ac:dyDescent="0.2">
      <c r="A154" s="49">
        <v>5283</v>
      </c>
      <c r="B154" s="47" t="s">
        <v>344</v>
      </c>
      <c r="C154" s="50">
        <v>0</v>
      </c>
      <c r="D154" s="51">
        <f t="shared" si="0"/>
        <v>0</v>
      </c>
      <c r="E154" s="47"/>
    </row>
    <row r="155" spans="1:5" x14ac:dyDescent="0.2">
      <c r="A155" s="49">
        <v>5284</v>
      </c>
      <c r="B155" s="47" t="s">
        <v>345</v>
      </c>
      <c r="C155" s="50">
        <v>0</v>
      </c>
      <c r="D155" s="51">
        <f t="shared" si="0"/>
        <v>0</v>
      </c>
      <c r="E155" s="47"/>
    </row>
    <row r="156" spans="1:5" x14ac:dyDescent="0.2">
      <c r="A156" s="49">
        <v>5285</v>
      </c>
      <c r="B156" s="47" t="s">
        <v>346</v>
      </c>
      <c r="C156" s="50">
        <v>0</v>
      </c>
      <c r="D156" s="51">
        <f t="shared" si="0"/>
        <v>0</v>
      </c>
      <c r="E156" s="47"/>
    </row>
    <row r="157" spans="1:5" x14ac:dyDescent="0.2">
      <c r="A157" s="49">
        <v>5290</v>
      </c>
      <c r="B157" s="47" t="s">
        <v>347</v>
      </c>
      <c r="C157" s="50">
        <v>0</v>
      </c>
      <c r="D157" s="51">
        <f t="shared" si="0"/>
        <v>0</v>
      </c>
      <c r="E157" s="47"/>
    </row>
    <row r="158" spans="1:5" x14ac:dyDescent="0.2">
      <c r="A158" s="49">
        <v>5291</v>
      </c>
      <c r="B158" s="47" t="s">
        <v>348</v>
      </c>
      <c r="C158" s="50">
        <v>0</v>
      </c>
      <c r="D158" s="51">
        <f t="shared" si="0"/>
        <v>0</v>
      </c>
      <c r="E158" s="47"/>
    </row>
    <row r="159" spans="1:5" x14ac:dyDescent="0.2">
      <c r="A159" s="49">
        <v>5292</v>
      </c>
      <c r="B159" s="47" t="s">
        <v>349</v>
      </c>
      <c r="C159" s="50">
        <v>0</v>
      </c>
      <c r="D159" s="51">
        <f t="shared" si="0"/>
        <v>0</v>
      </c>
      <c r="E159" s="47"/>
    </row>
    <row r="160" spans="1:5" x14ac:dyDescent="0.2">
      <c r="A160" s="49">
        <v>5300</v>
      </c>
      <c r="B160" s="47" t="s">
        <v>350</v>
      </c>
      <c r="C160" s="50">
        <v>0</v>
      </c>
      <c r="D160" s="51">
        <f t="shared" si="0"/>
        <v>0</v>
      </c>
      <c r="E160" s="47"/>
    </row>
    <row r="161" spans="1:5" x14ac:dyDescent="0.2">
      <c r="A161" s="49">
        <v>5310</v>
      </c>
      <c r="B161" s="47" t="s">
        <v>266</v>
      </c>
      <c r="C161" s="50">
        <v>0</v>
      </c>
      <c r="D161" s="51">
        <f t="shared" si="0"/>
        <v>0</v>
      </c>
      <c r="E161" s="47"/>
    </row>
    <row r="162" spans="1:5" x14ac:dyDescent="0.2">
      <c r="A162" s="49">
        <v>5311</v>
      </c>
      <c r="B162" s="47" t="s">
        <v>351</v>
      </c>
      <c r="C162" s="50">
        <v>0</v>
      </c>
      <c r="D162" s="51">
        <f t="shared" si="0"/>
        <v>0</v>
      </c>
      <c r="E162" s="47"/>
    </row>
    <row r="163" spans="1:5" x14ac:dyDescent="0.2">
      <c r="A163" s="49">
        <v>5312</v>
      </c>
      <c r="B163" s="47" t="s">
        <v>352</v>
      </c>
      <c r="C163" s="50">
        <v>0</v>
      </c>
      <c r="D163" s="51">
        <f t="shared" si="0"/>
        <v>0</v>
      </c>
      <c r="E163" s="47"/>
    </row>
    <row r="164" spans="1:5" x14ac:dyDescent="0.2">
      <c r="A164" s="49">
        <v>5320</v>
      </c>
      <c r="B164" s="47" t="s">
        <v>267</v>
      </c>
      <c r="C164" s="50">
        <v>0</v>
      </c>
      <c r="D164" s="51">
        <f t="shared" ref="D164:D220" si="1">C164/$C$99</f>
        <v>0</v>
      </c>
      <c r="E164" s="47"/>
    </row>
    <row r="165" spans="1:5" x14ac:dyDescent="0.2">
      <c r="A165" s="49">
        <v>5321</v>
      </c>
      <c r="B165" s="47" t="s">
        <v>353</v>
      </c>
      <c r="C165" s="50">
        <v>0</v>
      </c>
      <c r="D165" s="51">
        <f t="shared" si="1"/>
        <v>0</v>
      </c>
      <c r="E165" s="47"/>
    </row>
    <row r="166" spans="1:5" x14ac:dyDescent="0.2">
      <c r="A166" s="49">
        <v>5322</v>
      </c>
      <c r="B166" s="47" t="s">
        <v>354</v>
      </c>
      <c r="C166" s="50">
        <v>0</v>
      </c>
      <c r="D166" s="51">
        <f t="shared" si="1"/>
        <v>0</v>
      </c>
      <c r="E166" s="47"/>
    </row>
    <row r="167" spans="1:5" x14ac:dyDescent="0.2">
      <c r="A167" s="49">
        <v>5330</v>
      </c>
      <c r="B167" s="47" t="s">
        <v>268</v>
      </c>
      <c r="C167" s="50">
        <v>0</v>
      </c>
      <c r="D167" s="51">
        <f t="shared" si="1"/>
        <v>0</v>
      </c>
      <c r="E167" s="47"/>
    </row>
    <row r="168" spans="1:5" x14ac:dyDescent="0.2">
      <c r="A168" s="49">
        <v>5331</v>
      </c>
      <c r="B168" s="47" t="s">
        <v>355</v>
      </c>
      <c r="C168" s="50">
        <v>0</v>
      </c>
      <c r="D168" s="51">
        <f t="shared" si="1"/>
        <v>0</v>
      </c>
      <c r="E168" s="47"/>
    </row>
    <row r="169" spans="1:5" x14ac:dyDescent="0.2">
      <c r="A169" s="49">
        <v>5332</v>
      </c>
      <c r="B169" s="47" t="s">
        <v>356</v>
      </c>
      <c r="C169" s="50">
        <v>0</v>
      </c>
      <c r="D169" s="51">
        <f t="shared" si="1"/>
        <v>0</v>
      </c>
      <c r="E169" s="47"/>
    </row>
    <row r="170" spans="1:5" x14ac:dyDescent="0.2">
      <c r="A170" s="49">
        <v>5400</v>
      </c>
      <c r="B170" s="47" t="s">
        <v>357</v>
      </c>
      <c r="C170" s="50">
        <v>0</v>
      </c>
      <c r="D170" s="51">
        <f t="shared" si="1"/>
        <v>0</v>
      </c>
      <c r="E170" s="47"/>
    </row>
    <row r="171" spans="1:5" x14ac:dyDescent="0.2">
      <c r="A171" s="49">
        <v>5410</v>
      </c>
      <c r="B171" s="47" t="s">
        <v>358</v>
      </c>
      <c r="C171" s="50">
        <v>0</v>
      </c>
      <c r="D171" s="51">
        <f t="shared" si="1"/>
        <v>0</v>
      </c>
      <c r="E171" s="47"/>
    </row>
    <row r="172" spans="1:5" x14ac:dyDescent="0.2">
      <c r="A172" s="49">
        <v>5411</v>
      </c>
      <c r="B172" s="47" t="s">
        <v>359</v>
      </c>
      <c r="C172" s="50">
        <v>0</v>
      </c>
      <c r="D172" s="51">
        <f t="shared" si="1"/>
        <v>0</v>
      </c>
      <c r="E172" s="47"/>
    </row>
    <row r="173" spans="1:5" x14ac:dyDescent="0.2">
      <c r="A173" s="49">
        <v>5412</v>
      </c>
      <c r="B173" s="47" t="s">
        <v>360</v>
      </c>
      <c r="C173" s="50">
        <v>0</v>
      </c>
      <c r="D173" s="51">
        <f t="shared" si="1"/>
        <v>0</v>
      </c>
      <c r="E173" s="47"/>
    </row>
    <row r="174" spans="1:5" x14ac:dyDescent="0.2">
      <c r="A174" s="49">
        <v>5420</v>
      </c>
      <c r="B174" s="47" t="s">
        <v>361</v>
      </c>
      <c r="C174" s="50">
        <v>0</v>
      </c>
      <c r="D174" s="51">
        <f t="shared" si="1"/>
        <v>0</v>
      </c>
      <c r="E174" s="47"/>
    </row>
    <row r="175" spans="1:5" x14ac:dyDescent="0.2">
      <c r="A175" s="49">
        <v>5421</v>
      </c>
      <c r="B175" s="47" t="s">
        <v>362</v>
      </c>
      <c r="C175" s="50">
        <v>0</v>
      </c>
      <c r="D175" s="51">
        <f t="shared" si="1"/>
        <v>0</v>
      </c>
      <c r="E175" s="47"/>
    </row>
    <row r="176" spans="1:5" x14ac:dyDescent="0.2">
      <c r="A176" s="49">
        <v>5422</v>
      </c>
      <c r="B176" s="47" t="s">
        <v>363</v>
      </c>
      <c r="C176" s="50">
        <v>0</v>
      </c>
      <c r="D176" s="51">
        <f t="shared" si="1"/>
        <v>0</v>
      </c>
      <c r="E176" s="47"/>
    </row>
    <row r="177" spans="1:5" x14ac:dyDescent="0.2">
      <c r="A177" s="49">
        <v>5430</v>
      </c>
      <c r="B177" s="47" t="s">
        <v>364</v>
      </c>
      <c r="C177" s="50">
        <v>0</v>
      </c>
      <c r="D177" s="51">
        <f t="shared" si="1"/>
        <v>0</v>
      </c>
      <c r="E177" s="47"/>
    </row>
    <row r="178" spans="1:5" x14ac:dyDescent="0.2">
      <c r="A178" s="49">
        <v>5431</v>
      </c>
      <c r="B178" s="47" t="s">
        <v>365</v>
      </c>
      <c r="C178" s="50">
        <v>0</v>
      </c>
      <c r="D178" s="51">
        <f t="shared" si="1"/>
        <v>0</v>
      </c>
      <c r="E178" s="47"/>
    </row>
    <row r="179" spans="1:5" x14ac:dyDescent="0.2">
      <c r="A179" s="49">
        <v>5432</v>
      </c>
      <c r="B179" s="47" t="s">
        <v>366</v>
      </c>
      <c r="C179" s="50">
        <v>0</v>
      </c>
      <c r="D179" s="51">
        <f t="shared" si="1"/>
        <v>0</v>
      </c>
      <c r="E179" s="47"/>
    </row>
    <row r="180" spans="1:5" x14ac:dyDescent="0.2">
      <c r="A180" s="49">
        <v>5440</v>
      </c>
      <c r="B180" s="47" t="s">
        <v>367</v>
      </c>
      <c r="C180" s="50">
        <v>0</v>
      </c>
      <c r="D180" s="51">
        <f t="shared" si="1"/>
        <v>0</v>
      </c>
      <c r="E180" s="47"/>
    </row>
    <row r="181" spans="1:5" x14ac:dyDescent="0.2">
      <c r="A181" s="49">
        <v>5441</v>
      </c>
      <c r="B181" s="47" t="s">
        <v>367</v>
      </c>
      <c r="C181" s="50">
        <v>0</v>
      </c>
      <c r="D181" s="51">
        <f t="shared" si="1"/>
        <v>0</v>
      </c>
      <c r="E181" s="47"/>
    </row>
    <row r="182" spans="1:5" x14ac:dyDescent="0.2">
      <c r="A182" s="49">
        <v>5450</v>
      </c>
      <c r="B182" s="47" t="s">
        <v>368</v>
      </c>
      <c r="C182" s="50">
        <v>0</v>
      </c>
      <c r="D182" s="51">
        <f t="shared" si="1"/>
        <v>0</v>
      </c>
      <c r="E182" s="47"/>
    </row>
    <row r="183" spans="1:5" x14ac:dyDescent="0.2">
      <c r="A183" s="49">
        <v>5451</v>
      </c>
      <c r="B183" s="47" t="s">
        <v>369</v>
      </c>
      <c r="C183" s="50">
        <v>0</v>
      </c>
      <c r="D183" s="51">
        <f t="shared" si="1"/>
        <v>0</v>
      </c>
      <c r="E183" s="47"/>
    </row>
    <row r="184" spans="1:5" x14ac:dyDescent="0.2">
      <c r="A184" s="49">
        <v>5452</v>
      </c>
      <c r="B184" s="47" t="s">
        <v>370</v>
      </c>
      <c r="C184" s="50">
        <v>0</v>
      </c>
      <c r="D184" s="51">
        <f t="shared" si="1"/>
        <v>0</v>
      </c>
      <c r="E184" s="47"/>
    </row>
    <row r="185" spans="1:5" x14ac:dyDescent="0.2">
      <c r="A185" s="49">
        <v>5500</v>
      </c>
      <c r="B185" s="47" t="s">
        <v>371</v>
      </c>
      <c r="C185" s="50">
        <v>148756290.13000003</v>
      </c>
      <c r="D185" s="51">
        <f t="shared" si="1"/>
        <v>2.1463542229302579</v>
      </c>
      <c r="E185" s="47"/>
    </row>
    <row r="186" spans="1:5" x14ac:dyDescent="0.2">
      <c r="A186" s="49">
        <v>5510</v>
      </c>
      <c r="B186" s="47" t="s">
        <v>372</v>
      </c>
      <c r="C186" s="50">
        <v>0</v>
      </c>
      <c r="D186" s="51">
        <f t="shared" si="1"/>
        <v>0</v>
      </c>
      <c r="E186" s="47"/>
    </row>
    <row r="187" spans="1:5" x14ac:dyDescent="0.2">
      <c r="A187" s="49">
        <v>5511</v>
      </c>
      <c r="B187" s="47" t="s">
        <v>373</v>
      </c>
      <c r="C187" s="50">
        <v>0</v>
      </c>
      <c r="D187" s="51">
        <f t="shared" si="1"/>
        <v>0</v>
      </c>
      <c r="E187" s="47"/>
    </row>
    <row r="188" spans="1:5" x14ac:dyDescent="0.2">
      <c r="A188" s="49">
        <v>5512</v>
      </c>
      <c r="B188" s="47" t="s">
        <v>374</v>
      </c>
      <c r="C188" s="50">
        <v>0</v>
      </c>
      <c r="D188" s="51">
        <f t="shared" si="1"/>
        <v>0</v>
      </c>
      <c r="E188" s="47"/>
    </row>
    <row r="189" spans="1:5" x14ac:dyDescent="0.2">
      <c r="A189" s="49">
        <v>5513</v>
      </c>
      <c r="B189" s="47" t="s">
        <v>375</v>
      </c>
      <c r="C189" s="50">
        <v>0</v>
      </c>
      <c r="D189" s="51">
        <f t="shared" si="1"/>
        <v>0</v>
      </c>
      <c r="E189" s="47"/>
    </row>
    <row r="190" spans="1:5" x14ac:dyDescent="0.2">
      <c r="A190" s="49">
        <v>5514</v>
      </c>
      <c r="B190" s="47" t="s">
        <v>376</v>
      </c>
      <c r="C190" s="50">
        <v>0</v>
      </c>
      <c r="D190" s="51">
        <f t="shared" si="1"/>
        <v>0</v>
      </c>
      <c r="E190" s="47"/>
    </row>
    <row r="191" spans="1:5" x14ac:dyDescent="0.2">
      <c r="A191" s="49">
        <v>5515</v>
      </c>
      <c r="B191" s="47" t="s">
        <v>377</v>
      </c>
      <c r="C191" s="50">
        <v>0</v>
      </c>
      <c r="D191" s="51">
        <f t="shared" si="1"/>
        <v>0</v>
      </c>
      <c r="E191" s="47"/>
    </row>
    <row r="192" spans="1:5" x14ac:dyDescent="0.2">
      <c r="A192" s="49">
        <v>5516</v>
      </c>
      <c r="B192" s="47" t="s">
        <v>378</v>
      </c>
      <c r="C192" s="50">
        <v>0</v>
      </c>
      <c r="D192" s="51">
        <f t="shared" si="1"/>
        <v>0</v>
      </c>
      <c r="E192" s="47"/>
    </row>
    <row r="193" spans="1:5" x14ac:dyDescent="0.2">
      <c r="A193" s="49">
        <v>5517</v>
      </c>
      <c r="B193" s="47" t="s">
        <v>379</v>
      </c>
      <c r="C193" s="50">
        <v>0</v>
      </c>
      <c r="D193" s="51">
        <f t="shared" si="1"/>
        <v>0</v>
      </c>
      <c r="E193" s="47"/>
    </row>
    <row r="194" spans="1:5" x14ac:dyDescent="0.2">
      <c r="A194" s="49">
        <v>5518</v>
      </c>
      <c r="B194" s="47" t="s">
        <v>47</v>
      </c>
      <c r="C194" s="50">
        <v>0</v>
      </c>
      <c r="D194" s="51">
        <f t="shared" si="1"/>
        <v>0</v>
      </c>
      <c r="E194" s="47"/>
    </row>
    <row r="195" spans="1:5" x14ac:dyDescent="0.2">
      <c r="A195" s="49">
        <v>5520</v>
      </c>
      <c r="B195" s="47" t="s">
        <v>46</v>
      </c>
      <c r="C195" s="50">
        <v>0</v>
      </c>
      <c r="D195" s="51">
        <f t="shared" si="1"/>
        <v>0</v>
      </c>
      <c r="E195" s="47"/>
    </row>
    <row r="196" spans="1:5" x14ac:dyDescent="0.2">
      <c r="A196" s="49">
        <v>5521</v>
      </c>
      <c r="B196" s="47" t="s">
        <v>380</v>
      </c>
      <c r="C196" s="50">
        <v>0</v>
      </c>
      <c r="D196" s="51">
        <f t="shared" si="1"/>
        <v>0</v>
      </c>
      <c r="E196" s="47"/>
    </row>
    <row r="197" spans="1:5" x14ac:dyDescent="0.2">
      <c r="A197" s="49">
        <v>5522</v>
      </c>
      <c r="B197" s="47" t="s">
        <v>381</v>
      </c>
      <c r="C197" s="50">
        <v>0</v>
      </c>
      <c r="D197" s="51">
        <f t="shared" si="1"/>
        <v>0</v>
      </c>
      <c r="E197" s="47"/>
    </row>
    <row r="198" spans="1:5" x14ac:dyDescent="0.2">
      <c r="A198" s="49">
        <v>5530</v>
      </c>
      <c r="B198" s="47" t="s">
        <v>382</v>
      </c>
      <c r="C198" s="50">
        <v>0</v>
      </c>
      <c r="D198" s="51">
        <f t="shared" si="1"/>
        <v>0</v>
      </c>
      <c r="E198" s="47"/>
    </row>
    <row r="199" spans="1:5" x14ac:dyDescent="0.2">
      <c r="A199" s="49">
        <v>5531</v>
      </c>
      <c r="B199" s="47" t="s">
        <v>383</v>
      </c>
      <c r="C199" s="50">
        <v>0</v>
      </c>
      <c r="D199" s="51">
        <f t="shared" si="1"/>
        <v>0</v>
      </c>
      <c r="E199" s="47"/>
    </row>
    <row r="200" spans="1:5" x14ac:dyDescent="0.2">
      <c r="A200" s="49">
        <v>5532</v>
      </c>
      <c r="B200" s="47" t="s">
        <v>384</v>
      </c>
      <c r="C200" s="50">
        <v>0</v>
      </c>
      <c r="D200" s="51">
        <f t="shared" si="1"/>
        <v>0</v>
      </c>
      <c r="E200" s="47"/>
    </row>
    <row r="201" spans="1:5" x14ac:dyDescent="0.2">
      <c r="A201" s="49">
        <v>5533</v>
      </c>
      <c r="B201" s="47" t="s">
        <v>385</v>
      </c>
      <c r="C201" s="50">
        <v>0</v>
      </c>
      <c r="D201" s="51">
        <f t="shared" si="1"/>
        <v>0</v>
      </c>
      <c r="E201" s="47"/>
    </row>
    <row r="202" spans="1:5" x14ac:dyDescent="0.2">
      <c r="A202" s="49">
        <v>5534</v>
      </c>
      <c r="B202" s="47" t="s">
        <v>386</v>
      </c>
      <c r="C202" s="50">
        <v>0</v>
      </c>
      <c r="D202" s="51">
        <f t="shared" si="1"/>
        <v>0</v>
      </c>
      <c r="E202" s="47"/>
    </row>
    <row r="203" spans="1:5" x14ac:dyDescent="0.2">
      <c r="A203" s="49">
        <v>5535</v>
      </c>
      <c r="B203" s="47" t="s">
        <v>387</v>
      </c>
      <c r="C203" s="50">
        <v>0</v>
      </c>
      <c r="D203" s="51">
        <f t="shared" si="1"/>
        <v>0</v>
      </c>
      <c r="E203" s="47"/>
    </row>
    <row r="204" spans="1:5" x14ac:dyDescent="0.2">
      <c r="A204" s="49">
        <v>5540</v>
      </c>
      <c r="B204" s="47" t="s">
        <v>388</v>
      </c>
      <c r="C204" s="50">
        <v>0</v>
      </c>
      <c r="D204" s="51">
        <f t="shared" si="1"/>
        <v>0</v>
      </c>
      <c r="E204" s="47"/>
    </row>
    <row r="205" spans="1:5" x14ac:dyDescent="0.2">
      <c r="A205" s="49">
        <v>5541</v>
      </c>
      <c r="B205" s="47" t="s">
        <v>388</v>
      </c>
      <c r="C205" s="50">
        <v>0</v>
      </c>
      <c r="D205" s="51">
        <f t="shared" si="1"/>
        <v>0</v>
      </c>
      <c r="E205" s="47"/>
    </row>
    <row r="206" spans="1:5" x14ac:dyDescent="0.2">
      <c r="A206" s="49">
        <v>5550</v>
      </c>
      <c r="B206" s="47" t="s">
        <v>389</v>
      </c>
      <c r="C206" s="50">
        <v>0</v>
      </c>
      <c r="D206" s="51">
        <f t="shared" si="1"/>
        <v>0</v>
      </c>
      <c r="E206" s="47"/>
    </row>
    <row r="207" spans="1:5" x14ac:dyDescent="0.2">
      <c r="A207" s="49">
        <v>5551</v>
      </c>
      <c r="B207" s="47" t="s">
        <v>389</v>
      </c>
      <c r="C207" s="50">
        <v>0</v>
      </c>
      <c r="D207" s="51">
        <f t="shared" si="1"/>
        <v>0</v>
      </c>
      <c r="E207" s="47"/>
    </row>
    <row r="208" spans="1:5" x14ac:dyDescent="0.2">
      <c r="A208" s="49">
        <v>5590</v>
      </c>
      <c r="B208" s="47" t="s">
        <v>390</v>
      </c>
      <c r="C208" s="50">
        <v>0</v>
      </c>
      <c r="D208" s="51">
        <f t="shared" si="1"/>
        <v>0</v>
      </c>
      <c r="E208" s="47"/>
    </row>
    <row r="209" spans="1:5" x14ac:dyDescent="0.2">
      <c r="A209" s="49">
        <v>5591</v>
      </c>
      <c r="B209" s="47" t="s">
        <v>391</v>
      </c>
      <c r="C209" s="50">
        <v>2687655.77</v>
      </c>
      <c r="D209" s="95">
        <v>1.2325146436281418E-2</v>
      </c>
      <c r="E209" s="47"/>
    </row>
    <row r="210" spans="1:5" x14ac:dyDescent="0.2">
      <c r="A210" s="49">
        <v>5592</v>
      </c>
      <c r="B210" s="47" t="s">
        <v>392</v>
      </c>
      <c r="C210" s="50">
        <v>0</v>
      </c>
      <c r="D210" s="51">
        <f t="shared" si="1"/>
        <v>0</v>
      </c>
      <c r="E210" s="47"/>
    </row>
    <row r="211" spans="1:5" x14ac:dyDescent="0.2">
      <c r="A211" s="49">
        <v>5593</v>
      </c>
      <c r="B211" s="47" t="s">
        <v>393</v>
      </c>
      <c r="C211" s="50">
        <v>0</v>
      </c>
      <c r="D211" s="51">
        <f t="shared" si="1"/>
        <v>0</v>
      </c>
      <c r="E211" s="47"/>
    </row>
    <row r="212" spans="1:5" x14ac:dyDescent="0.2">
      <c r="A212" s="49">
        <v>5594</v>
      </c>
      <c r="B212" s="47" t="s">
        <v>459</v>
      </c>
      <c r="C212" s="50">
        <v>0</v>
      </c>
      <c r="D212" s="51">
        <f t="shared" si="1"/>
        <v>0</v>
      </c>
      <c r="E212" s="47"/>
    </row>
    <row r="213" spans="1:5" x14ac:dyDescent="0.2">
      <c r="A213" s="49">
        <v>5595</v>
      </c>
      <c r="B213" s="47" t="s">
        <v>395</v>
      </c>
      <c r="C213" s="50">
        <v>0</v>
      </c>
      <c r="D213" s="51">
        <f t="shared" si="1"/>
        <v>0</v>
      </c>
      <c r="E213" s="47"/>
    </row>
    <row r="214" spans="1:5" x14ac:dyDescent="0.2">
      <c r="A214" s="49">
        <v>5596</v>
      </c>
      <c r="B214" s="47" t="s">
        <v>288</v>
      </c>
      <c r="C214" s="50">
        <v>0</v>
      </c>
      <c r="D214" s="51">
        <f t="shared" si="1"/>
        <v>0</v>
      </c>
      <c r="E214" s="47"/>
    </row>
    <row r="215" spans="1:5" x14ac:dyDescent="0.2">
      <c r="A215" s="49">
        <v>5597</v>
      </c>
      <c r="B215" s="47" t="s">
        <v>396</v>
      </c>
      <c r="C215" s="50">
        <v>0</v>
      </c>
      <c r="D215" s="51">
        <f t="shared" si="1"/>
        <v>0</v>
      </c>
      <c r="E215" s="47"/>
    </row>
    <row r="216" spans="1:5" x14ac:dyDescent="0.2">
      <c r="A216" s="49">
        <v>5598</v>
      </c>
      <c r="B216" s="47" t="s">
        <v>460</v>
      </c>
      <c r="C216" s="50">
        <v>0</v>
      </c>
      <c r="D216" s="51">
        <f t="shared" si="1"/>
        <v>0</v>
      </c>
      <c r="E216" s="47"/>
    </row>
    <row r="217" spans="1:5" ht="45" x14ac:dyDescent="0.2">
      <c r="A217" s="49">
        <v>5599</v>
      </c>
      <c r="B217" s="47" t="s">
        <v>397</v>
      </c>
      <c r="C217" s="50">
        <v>146068634.36000001</v>
      </c>
      <c r="D217" s="95">
        <v>0.66984668510381729</v>
      </c>
      <c r="E217" s="96" t="s">
        <v>546</v>
      </c>
    </row>
    <row r="218" spans="1:5" x14ac:dyDescent="0.2">
      <c r="A218" s="49">
        <v>5600</v>
      </c>
      <c r="B218" s="47" t="s">
        <v>45</v>
      </c>
      <c r="C218" s="50">
        <v>0</v>
      </c>
      <c r="D218" s="51">
        <f t="shared" si="1"/>
        <v>0</v>
      </c>
      <c r="E218" s="47"/>
    </row>
    <row r="219" spans="1:5" x14ac:dyDescent="0.2">
      <c r="A219" s="49">
        <v>5610</v>
      </c>
      <c r="B219" s="47" t="s">
        <v>398</v>
      </c>
      <c r="C219" s="50">
        <v>0</v>
      </c>
      <c r="D219" s="51">
        <f t="shared" si="1"/>
        <v>0</v>
      </c>
      <c r="E219" s="47"/>
    </row>
    <row r="220" spans="1:5" x14ac:dyDescent="0.2">
      <c r="A220" s="49">
        <v>5611</v>
      </c>
      <c r="B220" s="47" t="s">
        <v>399</v>
      </c>
      <c r="C220" s="50">
        <v>0</v>
      </c>
      <c r="D220" s="51">
        <f t="shared" si="1"/>
        <v>0</v>
      </c>
      <c r="E220" s="4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E27"/>
  <sheetViews>
    <sheetView workbookViewId="0">
      <selection activeCell="C35" sqref="C35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11" t="str">
        <f>ESF!A1</f>
        <v>JUNTA MUNICIPAL DE AGUA POTABLE Y ALCANTARILLADO DE CELAYA , GUANAJUATO</v>
      </c>
      <c r="B1" s="111"/>
      <c r="C1" s="111"/>
      <c r="D1" s="25" t="s">
        <v>122</v>
      </c>
      <c r="E1" s="26">
        <f>ESF!H1</f>
        <v>2019</v>
      </c>
    </row>
    <row r="2" spans="1:5" ht="18.95" customHeight="1" x14ac:dyDescent="0.2">
      <c r="A2" s="111" t="s">
        <v>400</v>
      </c>
      <c r="B2" s="111"/>
      <c r="C2" s="111"/>
      <c r="D2" s="25" t="s">
        <v>124</v>
      </c>
      <c r="E2" s="26" t="str">
        <f>ESF!H2</f>
        <v>Trimestral</v>
      </c>
    </row>
    <row r="3" spans="1:5" ht="18.95" customHeight="1" x14ac:dyDescent="0.2">
      <c r="A3" s="111" t="str">
        <f>ESF!A3</f>
        <v>Correspondiente del 01 Enero al 31 de Marzo del  2019</v>
      </c>
      <c r="B3" s="111"/>
      <c r="C3" s="111"/>
      <c r="D3" s="25" t="s">
        <v>126</v>
      </c>
      <c r="E3" s="26">
        <f>ESF!H3</f>
        <v>1</v>
      </c>
    </row>
    <row r="5" spans="1:5" x14ac:dyDescent="0.2">
      <c r="A5" s="28" t="s">
        <v>127</v>
      </c>
      <c r="B5" s="29"/>
      <c r="C5" s="29"/>
      <c r="D5" s="29"/>
      <c r="E5" s="29"/>
    </row>
    <row r="6" spans="1:5" x14ac:dyDescent="0.2">
      <c r="A6" s="29" t="s">
        <v>107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94</v>
      </c>
      <c r="D7" s="30" t="s">
        <v>95</v>
      </c>
      <c r="E7" s="30" t="s">
        <v>97</v>
      </c>
    </row>
    <row r="8" spans="1:5" x14ac:dyDescent="0.2">
      <c r="A8" s="31">
        <v>3110</v>
      </c>
      <c r="B8" s="27" t="s">
        <v>267</v>
      </c>
      <c r="C8" s="32">
        <v>-149765155.18000001</v>
      </c>
      <c r="D8" s="27" t="s">
        <v>267</v>
      </c>
      <c r="E8" s="27" t="s">
        <v>542</v>
      </c>
    </row>
    <row r="9" spans="1:5" x14ac:dyDescent="0.2">
      <c r="A9" s="31">
        <v>3120</v>
      </c>
      <c r="B9" s="27" t="s">
        <v>401</v>
      </c>
      <c r="C9" s="32">
        <v>0</v>
      </c>
    </row>
    <row r="10" spans="1:5" x14ac:dyDescent="0.2">
      <c r="A10" s="31">
        <v>3130</v>
      </c>
      <c r="B10" s="27" t="s">
        <v>402</v>
      </c>
      <c r="C10" s="32">
        <v>0</v>
      </c>
    </row>
    <row r="12" spans="1:5" x14ac:dyDescent="0.2">
      <c r="A12" s="29" t="s">
        <v>108</v>
      </c>
      <c r="B12" s="29"/>
      <c r="C12" s="29"/>
      <c r="D12" s="29"/>
      <c r="E12" s="29"/>
    </row>
    <row r="13" spans="1:5" x14ac:dyDescent="0.2">
      <c r="A13" s="30" t="s">
        <v>96</v>
      </c>
      <c r="B13" s="30" t="s">
        <v>93</v>
      </c>
      <c r="C13" s="30" t="s">
        <v>94</v>
      </c>
      <c r="D13" s="30" t="s">
        <v>403</v>
      </c>
      <c r="E13" s="30"/>
    </row>
    <row r="14" spans="1:5" x14ac:dyDescent="0.2">
      <c r="A14" s="31">
        <v>3210</v>
      </c>
      <c r="B14" s="27" t="s">
        <v>404</v>
      </c>
      <c r="C14" s="32">
        <v>110352665.52</v>
      </c>
      <c r="D14" s="27" t="s">
        <v>543</v>
      </c>
    </row>
    <row r="15" spans="1:5" x14ac:dyDescent="0.2">
      <c r="A15" s="31">
        <v>3220</v>
      </c>
      <c r="B15" s="27" t="s">
        <v>405</v>
      </c>
      <c r="C15" s="32">
        <v>-973440234.36000001</v>
      </c>
      <c r="D15" s="27" t="s">
        <v>543</v>
      </c>
    </row>
    <row r="16" spans="1:5" x14ac:dyDescent="0.2">
      <c r="A16" s="31">
        <v>3230</v>
      </c>
      <c r="B16" s="27" t="s">
        <v>406</v>
      </c>
      <c r="C16" s="32">
        <v>0</v>
      </c>
    </row>
    <row r="17" spans="1:3" x14ac:dyDescent="0.2">
      <c r="A17" s="31">
        <v>3231</v>
      </c>
      <c r="B17" s="27" t="s">
        <v>407</v>
      </c>
      <c r="C17" s="32">
        <v>0</v>
      </c>
    </row>
    <row r="18" spans="1:3" x14ac:dyDescent="0.2">
      <c r="A18" s="31">
        <v>3232</v>
      </c>
      <c r="B18" s="27" t="s">
        <v>408</v>
      </c>
      <c r="C18" s="32">
        <v>0</v>
      </c>
    </row>
    <row r="19" spans="1:3" x14ac:dyDescent="0.2">
      <c r="A19" s="31">
        <v>3233</v>
      </c>
      <c r="B19" s="27" t="s">
        <v>409</v>
      </c>
      <c r="C19" s="32">
        <v>0</v>
      </c>
    </row>
    <row r="20" spans="1:3" x14ac:dyDescent="0.2">
      <c r="A20" s="31">
        <v>3239</v>
      </c>
      <c r="B20" s="27" t="s">
        <v>410</v>
      </c>
      <c r="C20" s="32">
        <v>0</v>
      </c>
    </row>
    <row r="21" spans="1:3" x14ac:dyDescent="0.2">
      <c r="A21" s="31">
        <v>3240</v>
      </c>
      <c r="B21" s="27" t="s">
        <v>411</v>
      </c>
      <c r="C21" s="32">
        <v>0</v>
      </c>
    </row>
    <row r="22" spans="1:3" x14ac:dyDescent="0.2">
      <c r="A22" s="31">
        <v>3241</v>
      </c>
      <c r="B22" s="27" t="s">
        <v>412</v>
      </c>
      <c r="C22" s="32">
        <v>0</v>
      </c>
    </row>
    <row r="23" spans="1:3" x14ac:dyDescent="0.2">
      <c r="A23" s="31">
        <v>3242</v>
      </c>
      <c r="B23" s="27" t="s">
        <v>413</v>
      </c>
      <c r="C23" s="32">
        <v>0</v>
      </c>
    </row>
    <row r="24" spans="1:3" x14ac:dyDescent="0.2">
      <c r="A24" s="31">
        <v>3243</v>
      </c>
      <c r="B24" s="27" t="s">
        <v>414</v>
      </c>
      <c r="C24" s="32">
        <v>0</v>
      </c>
    </row>
    <row r="25" spans="1:3" x14ac:dyDescent="0.2">
      <c r="A25" s="31">
        <v>3250</v>
      </c>
      <c r="B25" s="27" t="s">
        <v>415</v>
      </c>
      <c r="C25" s="32">
        <v>0</v>
      </c>
    </row>
    <row r="26" spans="1:3" x14ac:dyDescent="0.2">
      <c r="A26" s="31">
        <v>3251</v>
      </c>
      <c r="B26" s="27" t="s">
        <v>416</v>
      </c>
      <c r="C26" s="32">
        <v>0</v>
      </c>
    </row>
    <row r="27" spans="1:3" x14ac:dyDescent="0.2">
      <c r="A27" s="31">
        <v>3252</v>
      </c>
      <c r="B27" s="27" t="s">
        <v>417</v>
      </c>
      <c r="C2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E80"/>
  <sheetViews>
    <sheetView topLeftCell="A88" workbookViewId="0">
      <selection activeCell="C46" sqref="C46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11" t="str">
        <f>ESF!A1</f>
        <v>JUNTA MUNICIPAL DE AGUA POTABLE Y ALCANTARILLADO DE CELAYA , GUANAJUATO</v>
      </c>
      <c r="B1" s="111"/>
      <c r="C1" s="111"/>
      <c r="D1" s="25" t="s">
        <v>122</v>
      </c>
      <c r="E1" s="26">
        <f>ESF!H1</f>
        <v>2019</v>
      </c>
    </row>
    <row r="2" spans="1:5" s="33" customFormat="1" ht="18.95" customHeight="1" x14ac:dyDescent="0.25">
      <c r="A2" s="111" t="s">
        <v>418</v>
      </c>
      <c r="B2" s="111"/>
      <c r="C2" s="111"/>
      <c r="D2" s="25" t="s">
        <v>124</v>
      </c>
      <c r="E2" s="26" t="str">
        <f>ESF!H2</f>
        <v>Trimestral</v>
      </c>
    </row>
    <row r="3" spans="1:5" s="33" customFormat="1" ht="18.95" customHeight="1" x14ac:dyDescent="0.25">
      <c r="A3" s="111" t="str">
        <f>ESF!A3</f>
        <v>Correspondiente del 01 Enero al 31 de Marzo del  2019</v>
      </c>
      <c r="B3" s="111"/>
      <c r="C3" s="111"/>
      <c r="D3" s="25" t="s">
        <v>126</v>
      </c>
      <c r="E3" s="26">
        <f>ESF!H3</f>
        <v>1</v>
      </c>
    </row>
    <row r="4" spans="1:5" x14ac:dyDescent="0.2">
      <c r="A4" s="28" t="s">
        <v>127</v>
      </c>
      <c r="B4" s="29"/>
      <c r="C4" s="29"/>
      <c r="D4" s="29"/>
      <c r="E4" s="29"/>
    </row>
    <row r="6" spans="1:5" x14ac:dyDescent="0.2">
      <c r="A6" s="29" t="s">
        <v>109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111</v>
      </c>
      <c r="D7" s="30" t="s">
        <v>112</v>
      </c>
      <c r="E7" s="30"/>
    </row>
    <row r="8" spans="1:5" x14ac:dyDescent="0.2">
      <c r="A8" s="31">
        <v>1111</v>
      </c>
      <c r="B8" s="27" t="s">
        <v>419</v>
      </c>
      <c r="C8" s="105">
        <v>138000</v>
      </c>
      <c r="D8" s="32">
        <v>105000</v>
      </c>
    </row>
    <row r="9" spans="1:5" x14ac:dyDescent="0.2">
      <c r="A9" s="31">
        <v>1112</v>
      </c>
      <c r="B9" s="27" t="s">
        <v>420</v>
      </c>
      <c r="C9" s="105">
        <v>5994375.1299999999</v>
      </c>
      <c r="D9" s="32">
        <v>8992255.7200000007</v>
      </c>
    </row>
    <row r="10" spans="1:5" x14ac:dyDescent="0.2">
      <c r="A10" s="31">
        <v>1113</v>
      </c>
      <c r="B10" s="27" t="s">
        <v>421</v>
      </c>
      <c r="C10" s="105">
        <v>0</v>
      </c>
      <c r="D10" s="32">
        <v>0</v>
      </c>
    </row>
    <row r="11" spans="1:5" x14ac:dyDescent="0.2">
      <c r="A11" s="31">
        <v>1114</v>
      </c>
      <c r="B11" s="27" t="s">
        <v>128</v>
      </c>
      <c r="C11" s="105">
        <v>68765356.189999998</v>
      </c>
      <c r="D11" s="32">
        <v>0</v>
      </c>
    </row>
    <row r="12" spans="1:5" x14ac:dyDescent="0.2">
      <c r="A12" s="31">
        <v>1115</v>
      </c>
      <c r="B12" s="27" t="s">
        <v>129</v>
      </c>
      <c r="C12" s="105">
        <v>0</v>
      </c>
      <c r="D12" s="32">
        <v>0</v>
      </c>
    </row>
    <row r="13" spans="1:5" x14ac:dyDescent="0.2">
      <c r="A13" s="31">
        <v>1116</v>
      </c>
      <c r="B13" s="27" t="s">
        <v>422</v>
      </c>
      <c r="C13" s="105">
        <v>0</v>
      </c>
      <c r="D13" s="32">
        <v>0</v>
      </c>
    </row>
    <row r="14" spans="1:5" x14ac:dyDescent="0.2">
      <c r="A14" s="31">
        <v>1119</v>
      </c>
      <c r="B14" s="27" t="s">
        <v>423</v>
      </c>
      <c r="C14" s="105">
        <v>0</v>
      </c>
      <c r="D14" s="32">
        <v>0</v>
      </c>
    </row>
    <row r="15" spans="1:5" x14ac:dyDescent="0.2">
      <c r="A15" s="31">
        <v>1110</v>
      </c>
      <c r="B15" s="27" t="s">
        <v>424</v>
      </c>
      <c r="C15" s="32">
        <v>0</v>
      </c>
      <c r="D15" s="32">
        <v>0</v>
      </c>
    </row>
    <row r="18" spans="1:5" x14ac:dyDescent="0.2">
      <c r="A18" s="29" t="s">
        <v>110</v>
      </c>
      <c r="B18" s="29"/>
      <c r="C18" s="29"/>
      <c r="D18" s="29"/>
      <c r="E18" s="29"/>
    </row>
    <row r="19" spans="1:5" x14ac:dyDescent="0.2">
      <c r="A19" s="30" t="s">
        <v>96</v>
      </c>
      <c r="B19" s="30" t="s">
        <v>93</v>
      </c>
      <c r="C19" s="30" t="s">
        <v>94</v>
      </c>
      <c r="D19" s="30" t="s">
        <v>425</v>
      </c>
      <c r="E19" s="30" t="s">
        <v>113</v>
      </c>
    </row>
    <row r="20" spans="1:5" x14ac:dyDescent="0.2">
      <c r="A20" s="31">
        <v>1230</v>
      </c>
      <c r="B20" s="27" t="s">
        <v>160</v>
      </c>
      <c r="C20" s="105">
        <f>SUM(C21:C27)</f>
        <v>924344427.81999993</v>
      </c>
      <c r="D20" s="27">
        <v>0</v>
      </c>
    </row>
    <row r="21" spans="1:5" x14ac:dyDescent="0.2">
      <c r="A21" s="31">
        <v>1231</v>
      </c>
      <c r="B21" s="27" t="s">
        <v>161</v>
      </c>
      <c r="C21" s="105">
        <v>29417084.640000001</v>
      </c>
      <c r="D21" s="27">
        <v>0</v>
      </c>
    </row>
    <row r="22" spans="1:5" x14ac:dyDescent="0.2">
      <c r="A22" s="31">
        <v>1232</v>
      </c>
      <c r="B22" s="27" t="s">
        <v>162</v>
      </c>
      <c r="C22" s="105">
        <v>0</v>
      </c>
      <c r="D22" s="27">
        <v>0</v>
      </c>
    </row>
    <row r="23" spans="1:5" x14ac:dyDescent="0.2">
      <c r="A23" s="31">
        <v>1233</v>
      </c>
      <c r="B23" s="27" t="s">
        <v>163</v>
      </c>
      <c r="C23" s="105">
        <v>8850066.7899999991</v>
      </c>
      <c r="D23" s="27">
        <v>0</v>
      </c>
    </row>
    <row r="24" spans="1:5" x14ac:dyDescent="0.2">
      <c r="A24" s="31">
        <v>1234</v>
      </c>
      <c r="B24" s="27" t="s">
        <v>164</v>
      </c>
      <c r="C24" s="105">
        <v>659573817.74000001</v>
      </c>
      <c r="D24" s="27">
        <v>0</v>
      </c>
    </row>
    <row r="25" spans="1:5" x14ac:dyDescent="0.2">
      <c r="A25" s="31">
        <v>1235</v>
      </c>
      <c r="B25" s="27" t="s">
        <v>165</v>
      </c>
      <c r="C25" s="105">
        <v>226503458.65000001</v>
      </c>
      <c r="D25" s="27">
        <v>0</v>
      </c>
    </row>
    <row r="26" spans="1:5" x14ac:dyDescent="0.2">
      <c r="A26" s="31">
        <v>1236</v>
      </c>
      <c r="B26" s="27" t="s">
        <v>166</v>
      </c>
      <c r="C26" s="105">
        <v>0</v>
      </c>
      <c r="D26" s="27">
        <v>0</v>
      </c>
    </row>
    <row r="27" spans="1:5" x14ac:dyDescent="0.2">
      <c r="A27" s="31">
        <v>1239</v>
      </c>
      <c r="B27" s="27" t="s">
        <v>167</v>
      </c>
      <c r="C27" s="105">
        <v>0</v>
      </c>
      <c r="D27" s="27">
        <v>0</v>
      </c>
    </row>
    <row r="28" spans="1:5" x14ac:dyDescent="0.2">
      <c r="A28" s="31">
        <v>1240</v>
      </c>
      <c r="B28" s="27" t="s">
        <v>168</v>
      </c>
      <c r="C28" s="105">
        <f>SUM(C29:C36)</f>
        <v>148988989.46000001</v>
      </c>
      <c r="D28" s="27">
        <v>0</v>
      </c>
    </row>
    <row r="29" spans="1:5" x14ac:dyDescent="0.2">
      <c r="A29" s="31">
        <v>1241</v>
      </c>
      <c r="B29" s="27" t="s">
        <v>169</v>
      </c>
      <c r="C29" s="105">
        <v>27354104.460000001</v>
      </c>
      <c r="D29" s="27">
        <v>0</v>
      </c>
    </row>
    <row r="30" spans="1:5" x14ac:dyDescent="0.2">
      <c r="A30" s="31">
        <v>1242</v>
      </c>
      <c r="B30" s="27" t="s">
        <v>170</v>
      </c>
      <c r="C30" s="105">
        <v>1923654.46</v>
      </c>
      <c r="D30" s="27">
        <v>0</v>
      </c>
    </row>
    <row r="31" spans="1:5" x14ac:dyDescent="0.2">
      <c r="A31" s="31">
        <v>1243</v>
      </c>
      <c r="B31" s="27" t="s">
        <v>171</v>
      </c>
      <c r="C31" s="105">
        <v>5100234.29</v>
      </c>
      <c r="D31" s="27">
        <v>0</v>
      </c>
    </row>
    <row r="32" spans="1:5" x14ac:dyDescent="0.2">
      <c r="A32" s="31">
        <v>1244</v>
      </c>
      <c r="B32" s="27" t="s">
        <v>172</v>
      </c>
      <c r="C32" s="105">
        <v>45804135.189999998</v>
      </c>
      <c r="D32" s="27">
        <v>0</v>
      </c>
    </row>
    <row r="33" spans="1:5" x14ac:dyDescent="0.2">
      <c r="A33" s="31">
        <v>1245</v>
      </c>
      <c r="B33" s="27" t="s">
        <v>173</v>
      </c>
      <c r="C33" s="105">
        <v>0</v>
      </c>
      <c r="D33" s="27">
        <v>0</v>
      </c>
    </row>
    <row r="34" spans="1:5" x14ac:dyDescent="0.2">
      <c r="A34" s="31">
        <v>1246</v>
      </c>
      <c r="B34" s="27" t="s">
        <v>174</v>
      </c>
      <c r="C34" s="105">
        <v>68806861.060000002</v>
      </c>
      <c r="D34" s="27">
        <v>0</v>
      </c>
    </row>
    <row r="35" spans="1:5" x14ac:dyDescent="0.2">
      <c r="A35" s="31">
        <v>1247</v>
      </c>
      <c r="B35" s="27" t="s">
        <v>175</v>
      </c>
      <c r="C35" s="105">
        <v>0</v>
      </c>
      <c r="D35" s="27">
        <v>0</v>
      </c>
    </row>
    <row r="36" spans="1:5" x14ac:dyDescent="0.2">
      <c r="A36" s="31">
        <v>1248</v>
      </c>
      <c r="B36" s="27" t="s">
        <v>176</v>
      </c>
      <c r="C36" s="105">
        <v>0</v>
      </c>
      <c r="D36" s="27">
        <v>0</v>
      </c>
    </row>
    <row r="37" spans="1:5" x14ac:dyDescent="0.2">
      <c r="A37" s="31">
        <v>1250</v>
      </c>
      <c r="B37" s="27" t="s">
        <v>178</v>
      </c>
      <c r="C37" s="105">
        <f>+C38</f>
        <v>390402.1</v>
      </c>
      <c r="D37" s="27">
        <v>0</v>
      </c>
    </row>
    <row r="38" spans="1:5" x14ac:dyDescent="0.2">
      <c r="A38" s="31">
        <v>1251</v>
      </c>
      <c r="B38" s="27" t="s">
        <v>179</v>
      </c>
      <c r="C38" s="105">
        <v>390402.1</v>
      </c>
      <c r="D38" s="27">
        <v>0</v>
      </c>
    </row>
    <row r="39" spans="1:5" x14ac:dyDescent="0.2">
      <c r="A39" s="31">
        <v>1252</v>
      </c>
      <c r="B39" s="27" t="s">
        <v>180</v>
      </c>
      <c r="C39" s="105">
        <v>0</v>
      </c>
      <c r="D39" s="27">
        <v>0</v>
      </c>
    </row>
    <row r="40" spans="1:5" x14ac:dyDescent="0.2">
      <c r="A40" s="31">
        <v>1253</v>
      </c>
      <c r="B40" s="27" t="s">
        <v>181</v>
      </c>
      <c r="C40" s="105">
        <v>0</v>
      </c>
      <c r="D40" s="27">
        <v>0</v>
      </c>
    </row>
    <row r="41" spans="1:5" x14ac:dyDescent="0.2">
      <c r="A41" s="31">
        <v>1254</v>
      </c>
      <c r="B41" s="27" t="s">
        <v>182</v>
      </c>
      <c r="C41" s="105">
        <v>0</v>
      </c>
      <c r="D41" s="27">
        <v>0</v>
      </c>
    </row>
    <row r="42" spans="1:5" x14ac:dyDescent="0.2">
      <c r="A42" s="31">
        <v>1259</v>
      </c>
      <c r="B42" s="27" t="s">
        <v>183</v>
      </c>
      <c r="C42" s="105">
        <v>0</v>
      </c>
      <c r="D42" s="27">
        <v>0</v>
      </c>
    </row>
    <row r="44" spans="1:5" x14ac:dyDescent="0.2">
      <c r="A44" s="29" t="s">
        <v>118</v>
      </c>
      <c r="B44" s="29"/>
      <c r="C44" s="29"/>
      <c r="D44" s="29"/>
      <c r="E44" s="29"/>
    </row>
    <row r="45" spans="1:5" x14ac:dyDescent="0.2">
      <c r="A45" s="30" t="s">
        <v>96</v>
      </c>
      <c r="B45" s="30" t="s">
        <v>93</v>
      </c>
      <c r="C45" s="30" t="s">
        <v>111</v>
      </c>
      <c r="D45" s="30" t="s">
        <v>112</v>
      </c>
      <c r="E45" s="30"/>
    </row>
    <row r="46" spans="1:5" x14ac:dyDescent="0.2">
      <c r="A46" s="31">
        <v>5500</v>
      </c>
      <c r="B46" s="27" t="s">
        <v>371</v>
      </c>
      <c r="C46" s="105">
        <v>148756290.13</v>
      </c>
      <c r="D46" s="32">
        <v>84367011.879999995</v>
      </c>
    </row>
    <row r="47" spans="1:5" x14ac:dyDescent="0.2">
      <c r="A47" s="31">
        <v>5510</v>
      </c>
      <c r="B47" s="27" t="s">
        <v>372</v>
      </c>
      <c r="C47" s="32">
        <v>0</v>
      </c>
      <c r="D47" s="32">
        <v>0</v>
      </c>
    </row>
    <row r="48" spans="1:5" x14ac:dyDescent="0.2">
      <c r="A48" s="31">
        <v>5511</v>
      </c>
      <c r="B48" s="27" t="s">
        <v>373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374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375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376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377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378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379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47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46</v>
      </c>
      <c r="C56" s="32">
        <v>0</v>
      </c>
      <c r="D56" s="32">
        <v>0</v>
      </c>
    </row>
    <row r="57" spans="1:4" x14ac:dyDescent="0.2">
      <c r="A57" s="31">
        <v>5521</v>
      </c>
      <c r="B57" s="27" t="s">
        <v>380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381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382</v>
      </c>
      <c r="C59" s="32">
        <v>0</v>
      </c>
      <c r="D59" s="32">
        <v>0</v>
      </c>
    </row>
    <row r="60" spans="1:4" x14ac:dyDescent="0.2">
      <c r="A60" s="31">
        <v>5531</v>
      </c>
      <c r="B60" s="27" t="s">
        <v>383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384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385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386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387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388</v>
      </c>
      <c r="C65" s="32">
        <v>0</v>
      </c>
      <c r="D65" s="32">
        <v>0</v>
      </c>
    </row>
    <row r="66" spans="1:4" x14ac:dyDescent="0.2">
      <c r="A66" s="31">
        <v>5541</v>
      </c>
      <c r="B66" s="27" t="s">
        <v>388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389</v>
      </c>
      <c r="C67" s="32">
        <v>0</v>
      </c>
      <c r="D67" s="32">
        <v>0</v>
      </c>
    </row>
    <row r="68" spans="1:4" x14ac:dyDescent="0.2">
      <c r="A68" s="31">
        <v>5551</v>
      </c>
      <c r="B68" s="27" t="s">
        <v>389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390</v>
      </c>
      <c r="C69" s="32">
        <v>148756290.13</v>
      </c>
      <c r="D69" s="32">
        <v>84367011.879999995</v>
      </c>
    </row>
    <row r="70" spans="1:4" x14ac:dyDescent="0.2">
      <c r="A70" s="31">
        <v>5591</v>
      </c>
      <c r="B70" s="27" t="s">
        <v>391</v>
      </c>
      <c r="C70" s="32">
        <v>2687655.77</v>
      </c>
      <c r="D70" s="32">
        <v>116653.23</v>
      </c>
    </row>
    <row r="71" spans="1:4" x14ac:dyDescent="0.2">
      <c r="A71" s="31">
        <v>5592</v>
      </c>
      <c r="B71" s="27" t="s">
        <v>392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393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394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395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288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396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397</v>
      </c>
      <c r="C77" s="32">
        <v>146068634.36000001</v>
      </c>
      <c r="D77" s="32">
        <v>84250358.650000006</v>
      </c>
    </row>
    <row r="78" spans="1:4" x14ac:dyDescent="0.2">
      <c r="A78" s="31">
        <v>5600</v>
      </c>
      <c r="B78" s="27" t="s">
        <v>45</v>
      </c>
      <c r="C78" s="32">
        <v>0</v>
      </c>
      <c r="D78" s="32">
        <v>0</v>
      </c>
    </row>
    <row r="79" spans="1:4" x14ac:dyDescent="0.2">
      <c r="A79" s="31">
        <v>5610</v>
      </c>
      <c r="B79" s="27" t="s">
        <v>398</v>
      </c>
      <c r="C79" s="32">
        <v>0</v>
      </c>
      <c r="D79" s="32">
        <v>0</v>
      </c>
    </row>
    <row r="80" spans="1:4" x14ac:dyDescent="0.2">
      <c r="A80" s="31">
        <v>5611</v>
      </c>
      <c r="B80" s="27" t="s">
        <v>399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400-000000000000}"/>
    <dataValidation allowBlank="1" showInputMessage="1" showErrorMessage="1" prompt="Saldo al 31 de diciembre del año anterior que se presenta" sqref="D7 D45" xr:uid="{00000000-0002-0000-0400-00000100000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D20"/>
  <sheetViews>
    <sheetView showGridLines="0" workbookViewId="0">
      <selection activeCell="F17" sqref="F17"/>
    </sheetView>
  </sheetViews>
  <sheetFormatPr baseColWidth="10" defaultRowHeight="11.25" x14ac:dyDescent="0.2"/>
  <cols>
    <col min="1" max="1" width="3.28515625" style="36" customWidth="1"/>
    <col min="2" max="2" width="63.140625" style="36" customWidth="1"/>
    <col min="3" max="3" width="17.7109375" style="36" customWidth="1"/>
    <col min="4" max="4" width="11.7109375" style="36" bestFit="1" customWidth="1"/>
    <col min="5" max="16384" width="11.42578125" style="36"/>
  </cols>
  <sheetData>
    <row r="1" spans="1:3" s="35" customFormat="1" ht="18" customHeight="1" x14ac:dyDescent="0.25">
      <c r="A1" s="112" t="s">
        <v>533</v>
      </c>
      <c r="B1" s="113"/>
      <c r="C1" s="114"/>
    </row>
    <row r="2" spans="1:3" s="35" customFormat="1" ht="18" customHeight="1" x14ac:dyDescent="0.25">
      <c r="A2" s="115" t="s">
        <v>430</v>
      </c>
      <c r="B2" s="116"/>
      <c r="C2" s="117"/>
    </row>
    <row r="3" spans="1:3" s="35" customFormat="1" ht="18" customHeight="1" x14ac:dyDescent="0.25">
      <c r="A3" s="115" t="s">
        <v>538</v>
      </c>
      <c r="B3" s="116"/>
      <c r="C3" s="117"/>
    </row>
    <row r="4" spans="1:3" s="37" customFormat="1" ht="18" customHeight="1" x14ac:dyDescent="0.2">
      <c r="A4" s="118" t="s">
        <v>426</v>
      </c>
      <c r="B4" s="119"/>
      <c r="C4" s="120"/>
    </row>
    <row r="5" spans="1:3" x14ac:dyDescent="0.2">
      <c r="A5" s="52" t="s">
        <v>461</v>
      </c>
      <c r="B5" s="52"/>
      <c r="C5" s="53">
        <v>479341075</v>
      </c>
    </row>
    <row r="6" spans="1:3" x14ac:dyDescent="0.2">
      <c r="A6" s="54"/>
      <c r="B6" s="55"/>
      <c r="C6" s="56"/>
    </row>
    <row r="7" spans="1:3" x14ac:dyDescent="0.2">
      <c r="A7" s="65" t="s">
        <v>462</v>
      </c>
      <c r="B7" s="65"/>
      <c r="C7" s="57">
        <f>SUM(C8:C13)</f>
        <v>0</v>
      </c>
    </row>
    <row r="8" spans="1:3" x14ac:dyDescent="0.2">
      <c r="A8" s="73" t="s">
        <v>463</v>
      </c>
      <c r="B8" s="72" t="s">
        <v>275</v>
      </c>
      <c r="C8" s="58">
        <v>0</v>
      </c>
    </row>
    <row r="9" spans="1:3" x14ac:dyDescent="0.2">
      <c r="A9" s="59" t="s">
        <v>464</v>
      </c>
      <c r="B9" s="60" t="s">
        <v>473</v>
      </c>
      <c r="C9" s="58">
        <v>0</v>
      </c>
    </row>
    <row r="10" spans="1:3" x14ac:dyDescent="0.2">
      <c r="A10" s="59" t="s">
        <v>465</v>
      </c>
      <c r="B10" s="60" t="s">
        <v>283</v>
      </c>
      <c r="C10" s="58">
        <v>0</v>
      </c>
    </row>
    <row r="11" spans="1:3" x14ac:dyDescent="0.2">
      <c r="A11" s="59" t="s">
        <v>466</v>
      </c>
      <c r="B11" s="60" t="s">
        <v>284</v>
      </c>
      <c r="C11" s="58">
        <v>0</v>
      </c>
    </row>
    <row r="12" spans="1:3" x14ac:dyDescent="0.2">
      <c r="A12" s="59" t="s">
        <v>467</v>
      </c>
      <c r="B12" s="60" t="s">
        <v>285</v>
      </c>
      <c r="C12" s="58">
        <v>0</v>
      </c>
    </row>
    <row r="13" spans="1:3" x14ac:dyDescent="0.2">
      <c r="A13" s="61" t="s">
        <v>468</v>
      </c>
      <c r="B13" s="62" t="s">
        <v>469</v>
      </c>
      <c r="C13" s="58">
        <v>0</v>
      </c>
    </row>
    <row r="14" spans="1:3" x14ac:dyDescent="0.2">
      <c r="A14" s="54"/>
      <c r="B14" s="63"/>
      <c r="C14" s="64"/>
    </row>
    <row r="15" spans="1:3" x14ac:dyDescent="0.2">
      <c r="A15" s="65" t="s">
        <v>49</v>
      </c>
      <c r="B15" s="55"/>
      <c r="C15" s="57">
        <f>SUM(C16:C18)</f>
        <v>372079083.33999997</v>
      </c>
    </row>
    <row r="16" spans="1:3" x14ac:dyDescent="0.2">
      <c r="A16" s="66">
        <v>3.1</v>
      </c>
      <c r="B16" s="60" t="s">
        <v>472</v>
      </c>
      <c r="C16" s="58">
        <v>0</v>
      </c>
    </row>
    <row r="17" spans="1:4" x14ac:dyDescent="0.2">
      <c r="A17" s="67">
        <v>3.2</v>
      </c>
      <c r="B17" s="60" t="s">
        <v>470</v>
      </c>
      <c r="C17" s="58">
        <v>372079083.33999997</v>
      </c>
      <c r="D17" s="99" t="s">
        <v>541</v>
      </c>
    </row>
    <row r="18" spans="1:4" x14ac:dyDescent="0.2">
      <c r="A18" s="67">
        <v>3.3</v>
      </c>
      <c r="B18" s="62" t="s">
        <v>471</v>
      </c>
      <c r="C18" s="68">
        <v>0</v>
      </c>
    </row>
    <row r="19" spans="1:4" x14ac:dyDescent="0.2">
      <c r="A19" s="54"/>
      <c r="B19" s="69"/>
      <c r="C19" s="70"/>
    </row>
    <row r="20" spans="1:4" x14ac:dyDescent="0.2">
      <c r="A20" s="71" t="s">
        <v>48</v>
      </c>
      <c r="B20" s="71"/>
      <c r="C20" s="53">
        <f>C5+C7-C15</f>
        <v>107261991.66000003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C39"/>
  <sheetViews>
    <sheetView showGridLines="0" workbookViewId="0">
      <selection activeCell="G17" sqref="G17"/>
    </sheetView>
  </sheetViews>
  <sheetFormatPr baseColWidth="10" defaultRowHeight="11.25" x14ac:dyDescent="0.2"/>
  <cols>
    <col min="1" max="1" width="3.7109375" style="36" customWidth="1"/>
    <col min="2" max="2" width="62.140625" style="36" customWidth="1"/>
    <col min="3" max="3" width="17.7109375" style="36" customWidth="1"/>
    <col min="4" max="16384" width="11.42578125" style="36"/>
  </cols>
  <sheetData>
    <row r="1" spans="1:3" s="38" customFormat="1" ht="18.95" customHeight="1" x14ac:dyDescent="0.25">
      <c r="A1" s="121" t="s">
        <v>547</v>
      </c>
      <c r="B1" s="122"/>
      <c r="C1" s="123"/>
    </row>
    <row r="2" spans="1:3" s="38" customFormat="1" ht="18.95" customHeight="1" x14ac:dyDescent="0.25">
      <c r="A2" s="124" t="s">
        <v>431</v>
      </c>
      <c r="B2" s="125"/>
      <c r="C2" s="126"/>
    </row>
    <row r="3" spans="1:3" s="38" customFormat="1" ht="18.95" customHeight="1" x14ac:dyDescent="0.25">
      <c r="A3" s="124" t="s">
        <v>540</v>
      </c>
      <c r="B3" s="125"/>
      <c r="C3" s="126"/>
    </row>
    <row r="4" spans="1:3" x14ac:dyDescent="0.2">
      <c r="A4" s="118" t="s">
        <v>426</v>
      </c>
      <c r="B4" s="119"/>
      <c r="C4" s="120"/>
    </row>
    <row r="5" spans="1:3" x14ac:dyDescent="0.2">
      <c r="A5" s="82" t="s">
        <v>474</v>
      </c>
      <c r="B5" s="52"/>
      <c r="C5" s="75">
        <v>70773873.609999999</v>
      </c>
    </row>
    <row r="6" spans="1:3" x14ac:dyDescent="0.2">
      <c r="A6" s="76"/>
      <c r="B6" s="55"/>
      <c r="C6" s="77"/>
    </row>
    <row r="7" spans="1:3" x14ac:dyDescent="0.2">
      <c r="A7" s="65" t="s">
        <v>475</v>
      </c>
      <c r="B7" s="78"/>
      <c r="C7" s="57">
        <f>SUM(C8:C28)</f>
        <v>259545.12</v>
      </c>
    </row>
    <row r="8" spans="1:3" x14ac:dyDescent="0.2">
      <c r="A8" s="83">
        <v>2.1</v>
      </c>
      <c r="B8" s="84" t="s">
        <v>303</v>
      </c>
      <c r="C8" s="85">
        <v>0</v>
      </c>
    </row>
    <row r="9" spans="1:3" x14ac:dyDescent="0.2">
      <c r="A9" s="83">
        <v>2.2000000000000002</v>
      </c>
      <c r="B9" s="84" t="s">
        <v>300</v>
      </c>
      <c r="C9" s="85">
        <v>0</v>
      </c>
    </row>
    <row r="10" spans="1:3" x14ac:dyDescent="0.2">
      <c r="A10" s="92">
        <v>2.2999999999999998</v>
      </c>
      <c r="B10" s="74" t="s">
        <v>169</v>
      </c>
      <c r="C10" s="85">
        <v>20333.009999999998</v>
      </c>
    </row>
    <row r="11" spans="1:3" x14ac:dyDescent="0.2">
      <c r="A11" s="92">
        <v>2.4</v>
      </c>
      <c r="B11" s="74" t="s">
        <v>170</v>
      </c>
      <c r="C11" s="85">
        <v>0</v>
      </c>
    </row>
    <row r="12" spans="1:3" x14ac:dyDescent="0.2">
      <c r="A12" s="92">
        <v>2.5</v>
      </c>
      <c r="B12" s="74" t="s">
        <v>171</v>
      </c>
      <c r="C12" s="85">
        <v>0</v>
      </c>
    </row>
    <row r="13" spans="1:3" x14ac:dyDescent="0.2">
      <c r="A13" s="92">
        <v>2.6</v>
      </c>
      <c r="B13" s="74" t="s">
        <v>172</v>
      </c>
      <c r="C13" s="85">
        <v>0</v>
      </c>
    </row>
    <row r="14" spans="1:3" x14ac:dyDescent="0.2">
      <c r="A14" s="92">
        <v>2.7</v>
      </c>
      <c r="B14" s="74" t="s">
        <v>173</v>
      </c>
      <c r="C14" s="85">
        <v>0</v>
      </c>
    </row>
    <row r="15" spans="1:3" x14ac:dyDescent="0.2">
      <c r="A15" s="92">
        <v>2.8</v>
      </c>
      <c r="B15" s="74" t="s">
        <v>174</v>
      </c>
      <c r="C15" s="85">
        <v>139409.71</v>
      </c>
    </row>
    <row r="16" spans="1:3" x14ac:dyDescent="0.2">
      <c r="A16" s="92">
        <v>2.9</v>
      </c>
      <c r="B16" s="74" t="s">
        <v>176</v>
      </c>
      <c r="C16" s="85">
        <v>0</v>
      </c>
    </row>
    <row r="17" spans="1:3" x14ac:dyDescent="0.2">
      <c r="A17" s="92" t="s">
        <v>476</v>
      </c>
      <c r="B17" s="74" t="s">
        <v>477</v>
      </c>
      <c r="C17" s="85">
        <v>99802.4</v>
      </c>
    </row>
    <row r="18" spans="1:3" x14ac:dyDescent="0.2">
      <c r="A18" s="92" t="s">
        <v>506</v>
      </c>
      <c r="B18" s="74" t="s">
        <v>178</v>
      </c>
      <c r="C18" s="85">
        <v>0</v>
      </c>
    </row>
    <row r="19" spans="1:3" x14ac:dyDescent="0.2">
      <c r="A19" s="92" t="s">
        <v>507</v>
      </c>
      <c r="B19" s="74" t="s">
        <v>478</v>
      </c>
      <c r="C19" s="85">
        <v>0</v>
      </c>
    </row>
    <row r="20" spans="1:3" x14ac:dyDescent="0.2">
      <c r="A20" s="92" t="s">
        <v>508</v>
      </c>
      <c r="B20" s="74" t="s">
        <v>479</v>
      </c>
      <c r="C20" s="85">
        <v>0</v>
      </c>
    </row>
    <row r="21" spans="1:3" x14ac:dyDescent="0.2">
      <c r="A21" s="92" t="s">
        <v>509</v>
      </c>
      <c r="B21" s="74" t="s">
        <v>480</v>
      </c>
      <c r="C21" s="85">
        <v>0</v>
      </c>
    </row>
    <row r="22" spans="1:3" x14ac:dyDescent="0.2">
      <c r="A22" s="92" t="s">
        <v>481</v>
      </c>
      <c r="B22" s="74" t="s">
        <v>482</v>
      </c>
      <c r="C22" s="85">
        <v>0</v>
      </c>
    </row>
    <row r="23" spans="1:3" x14ac:dyDescent="0.2">
      <c r="A23" s="92" t="s">
        <v>483</v>
      </c>
      <c r="B23" s="74" t="s">
        <v>484</v>
      </c>
      <c r="C23" s="85">
        <v>0</v>
      </c>
    </row>
    <row r="24" spans="1:3" x14ac:dyDescent="0.2">
      <c r="A24" s="92" t="s">
        <v>485</v>
      </c>
      <c r="B24" s="74" t="s">
        <v>486</v>
      </c>
      <c r="C24" s="85">
        <v>0</v>
      </c>
    </row>
    <row r="25" spans="1:3" x14ac:dyDescent="0.2">
      <c r="A25" s="92" t="s">
        <v>487</v>
      </c>
      <c r="B25" s="74" t="s">
        <v>488</v>
      </c>
      <c r="C25" s="85">
        <v>0</v>
      </c>
    </row>
    <row r="26" spans="1:3" x14ac:dyDescent="0.2">
      <c r="A26" s="92" t="s">
        <v>489</v>
      </c>
      <c r="B26" s="74" t="s">
        <v>490</v>
      </c>
      <c r="C26" s="85">
        <v>0</v>
      </c>
    </row>
    <row r="27" spans="1:3" x14ac:dyDescent="0.2">
      <c r="A27" s="92" t="s">
        <v>491</v>
      </c>
      <c r="B27" s="74" t="s">
        <v>492</v>
      </c>
      <c r="C27" s="85">
        <v>0</v>
      </c>
    </row>
    <row r="28" spans="1:3" x14ac:dyDescent="0.2">
      <c r="A28" s="92" t="s">
        <v>493</v>
      </c>
      <c r="B28" s="84" t="s">
        <v>494</v>
      </c>
      <c r="C28" s="85">
        <v>0</v>
      </c>
    </row>
    <row r="29" spans="1:3" x14ac:dyDescent="0.2">
      <c r="A29" s="93"/>
      <c r="B29" s="86"/>
      <c r="C29" s="87"/>
    </row>
    <row r="30" spans="1:3" x14ac:dyDescent="0.2">
      <c r="A30" s="88" t="s">
        <v>495</v>
      </c>
      <c r="B30" s="89"/>
      <c r="C30" s="90">
        <f>SUM(C31:C37)</f>
        <v>147548457.53</v>
      </c>
    </row>
    <row r="31" spans="1:3" x14ac:dyDescent="0.2">
      <c r="A31" s="92" t="s">
        <v>496</v>
      </c>
      <c r="B31" s="74" t="s">
        <v>372</v>
      </c>
      <c r="C31" s="85">
        <v>0</v>
      </c>
    </row>
    <row r="32" spans="1:3" x14ac:dyDescent="0.2">
      <c r="A32" s="92" t="s">
        <v>497</v>
      </c>
      <c r="B32" s="74" t="s">
        <v>46</v>
      </c>
      <c r="C32" s="85">
        <v>0</v>
      </c>
    </row>
    <row r="33" spans="1:3" x14ac:dyDescent="0.2">
      <c r="A33" s="92" t="s">
        <v>498</v>
      </c>
      <c r="B33" s="74" t="s">
        <v>382</v>
      </c>
      <c r="C33" s="85">
        <v>0</v>
      </c>
    </row>
    <row r="34" spans="1:3" x14ac:dyDescent="0.2">
      <c r="A34" s="92" t="s">
        <v>499</v>
      </c>
      <c r="B34" s="74" t="s">
        <v>500</v>
      </c>
      <c r="C34" s="85">
        <v>0</v>
      </c>
    </row>
    <row r="35" spans="1:3" x14ac:dyDescent="0.2">
      <c r="A35" s="92" t="s">
        <v>501</v>
      </c>
      <c r="B35" s="74" t="s">
        <v>502</v>
      </c>
      <c r="C35" s="85">
        <v>0</v>
      </c>
    </row>
    <row r="36" spans="1:3" x14ac:dyDescent="0.2">
      <c r="A36" s="92" t="s">
        <v>503</v>
      </c>
      <c r="B36" s="74" t="s">
        <v>390</v>
      </c>
      <c r="C36" s="85">
        <v>148756290.13</v>
      </c>
    </row>
    <row r="37" spans="1:3" x14ac:dyDescent="0.2">
      <c r="A37" s="92" t="s">
        <v>504</v>
      </c>
      <c r="B37" s="84" t="s">
        <v>505</v>
      </c>
      <c r="C37" s="91">
        <v>-1207832.599999994</v>
      </c>
    </row>
    <row r="38" spans="1:3" x14ac:dyDescent="0.2">
      <c r="A38" s="76"/>
      <c r="B38" s="79"/>
      <c r="C38" s="80"/>
    </row>
    <row r="39" spans="1:3" x14ac:dyDescent="0.2">
      <c r="A39" s="81" t="s">
        <v>50</v>
      </c>
      <c r="B39" s="52"/>
      <c r="C39" s="53">
        <f>C5-C7+C30</f>
        <v>218062786.01999998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J49"/>
  <sheetViews>
    <sheetView tabSelected="1" zoomScale="110" zoomScaleNormal="110" workbookViewId="0">
      <selection activeCell="D72" sqref="D72"/>
    </sheetView>
  </sheetViews>
  <sheetFormatPr baseColWidth="10" defaultColWidth="9.140625" defaultRowHeight="11.25" x14ac:dyDescent="0.2"/>
  <cols>
    <col min="1" max="1" width="10" style="27" customWidth="1"/>
    <col min="2" max="2" width="68.85546875" style="27" bestFit="1" customWidth="1"/>
    <col min="3" max="3" width="17.42578125" style="27" bestFit="1" customWidth="1"/>
    <col min="4" max="4" width="16.28515625" style="27" bestFit="1" customWidth="1"/>
    <col min="5" max="5" width="16.7109375" style="27" bestFit="1" customWidth="1"/>
    <col min="6" max="6" width="14.42578125" style="27" customWidth="1"/>
    <col min="7" max="7" width="17.140625" style="27" bestFit="1" customWidth="1"/>
    <col min="8" max="10" width="20.28515625" style="27" customWidth="1"/>
    <col min="11" max="16384" width="9.140625" style="27"/>
  </cols>
  <sheetData>
    <row r="1" spans="1:10" ht="18.95" customHeight="1" x14ac:dyDescent="0.2">
      <c r="A1" s="111" t="str">
        <f>'Notas a los Edos Financieros'!A1</f>
        <v>JUNTA MUNICIPAL DE AGUA POTABLE Y ALCANTARILLADO DE CELAYA , GUANAJUATO</v>
      </c>
      <c r="B1" s="127"/>
      <c r="C1" s="127"/>
      <c r="D1" s="127"/>
      <c r="E1" s="127"/>
      <c r="F1" s="127"/>
      <c r="G1" s="25" t="s">
        <v>122</v>
      </c>
      <c r="H1" s="26">
        <f>'Notas a los Edos Financieros'!E1</f>
        <v>2019</v>
      </c>
    </row>
    <row r="2" spans="1:10" ht="18.95" customHeight="1" x14ac:dyDescent="0.2">
      <c r="A2" s="111" t="s">
        <v>432</v>
      </c>
      <c r="B2" s="127"/>
      <c r="C2" s="127"/>
      <c r="D2" s="127"/>
      <c r="E2" s="127"/>
      <c r="F2" s="127"/>
      <c r="G2" s="25" t="s">
        <v>124</v>
      </c>
      <c r="H2" s="26" t="str">
        <f>'Notas a los Edos Financieros'!E2</f>
        <v>Trimestral</v>
      </c>
    </row>
    <row r="3" spans="1:10" ht="18.95" customHeight="1" x14ac:dyDescent="0.2">
      <c r="A3" s="128" t="str">
        <f>'Notas a los Edos Financieros'!A3</f>
        <v>Correspondiente del 01 Enero al 31 de Marzo del  2019</v>
      </c>
      <c r="B3" s="129"/>
      <c r="C3" s="129"/>
      <c r="D3" s="129"/>
      <c r="E3" s="129"/>
      <c r="F3" s="129"/>
      <c r="G3" s="25" t="s">
        <v>126</v>
      </c>
      <c r="H3" s="26">
        <f>'Notas a los Edos Financieros'!E3</f>
        <v>1</v>
      </c>
    </row>
    <row r="4" spans="1:10" x14ac:dyDescent="0.2">
      <c r="A4" s="28" t="s">
        <v>127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96</v>
      </c>
      <c r="B7" s="30" t="s">
        <v>427</v>
      </c>
      <c r="C7" s="30" t="s">
        <v>112</v>
      </c>
      <c r="D7" s="30" t="s">
        <v>428</v>
      </c>
      <c r="E7" s="30" t="s">
        <v>429</v>
      </c>
      <c r="F7" s="30" t="s">
        <v>111</v>
      </c>
      <c r="G7" s="30" t="s">
        <v>89</v>
      </c>
      <c r="H7" s="30" t="s">
        <v>114</v>
      </c>
      <c r="I7" s="30" t="s">
        <v>115</v>
      </c>
      <c r="J7" s="30" t="s">
        <v>116</v>
      </c>
    </row>
    <row r="8" spans="1:10" s="40" customFormat="1" x14ac:dyDescent="0.2">
      <c r="A8" s="39">
        <v>7000</v>
      </c>
      <c r="B8" s="40" t="s">
        <v>90</v>
      </c>
    </row>
    <row r="9" spans="1:10" x14ac:dyDescent="0.2">
      <c r="A9" s="27">
        <v>7110</v>
      </c>
      <c r="B9" s="27" t="s">
        <v>89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88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87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86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85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84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83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82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81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80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79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78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77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76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75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74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73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72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71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70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69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68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67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66</v>
      </c>
      <c r="C32" s="32">
        <v>0</v>
      </c>
      <c r="D32" s="32">
        <v>0</v>
      </c>
      <c r="E32" s="32">
        <v>0</v>
      </c>
      <c r="F32" s="32">
        <v>0</v>
      </c>
    </row>
    <row r="33" spans="1:8" x14ac:dyDescent="0.2">
      <c r="A33" s="27">
        <v>7630</v>
      </c>
      <c r="B33" s="27" t="s">
        <v>65</v>
      </c>
      <c r="C33" s="32">
        <v>0</v>
      </c>
      <c r="D33" s="32">
        <v>0</v>
      </c>
      <c r="E33" s="32">
        <v>0</v>
      </c>
      <c r="F33" s="32">
        <v>0</v>
      </c>
    </row>
    <row r="34" spans="1:8" x14ac:dyDescent="0.2">
      <c r="A34" s="27">
        <v>7640</v>
      </c>
      <c r="B34" s="27" t="s">
        <v>64</v>
      </c>
      <c r="C34" s="32">
        <v>0</v>
      </c>
      <c r="D34" s="32">
        <v>0</v>
      </c>
      <c r="E34" s="32">
        <v>0</v>
      </c>
      <c r="F34" s="32">
        <v>0</v>
      </c>
    </row>
    <row r="35" spans="1:8" s="40" customFormat="1" x14ac:dyDescent="0.2">
      <c r="A35" s="39">
        <v>8000</v>
      </c>
      <c r="B35" s="40" t="s">
        <v>63</v>
      </c>
    </row>
    <row r="36" spans="1:8" x14ac:dyDescent="0.2">
      <c r="A36" s="27">
        <v>8110</v>
      </c>
      <c r="B36" s="27" t="s">
        <v>62</v>
      </c>
      <c r="C36" s="32">
        <v>479341075</v>
      </c>
      <c r="D36" s="32">
        <v>0</v>
      </c>
      <c r="E36" s="32">
        <v>0</v>
      </c>
      <c r="F36" s="32">
        <f>+C36+D36-E36</f>
        <v>479341075</v>
      </c>
    </row>
    <row r="37" spans="1:8" x14ac:dyDescent="0.2">
      <c r="A37" s="27">
        <v>8120</v>
      </c>
      <c r="B37" s="27" t="s">
        <v>61</v>
      </c>
      <c r="C37" s="32">
        <v>0</v>
      </c>
      <c r="D37" s="32">
        <f>+C36</f>
        <v>479341075</v>
      </c>
      <c r="E37" s="32">
        <f>+D39</f>
        <v>186621021.62</v>
      </c>
      <c r="F37" s="32">
        <f t="shared" ref="F37:F47" si="0">+C37+D37-E37</f>
        <v>292720053.38</v>
      </c>
    </row>
    <row r="38" spans="1:8" x14ac:dyDescent="0.2">
      <c r="A38" s="27">
        <v>8130</v>
      </c>
      <c r="B38" s="27" t="s">
        <v>60</v>
      </c>
      <c r="C38" s="32">
        <f>+C36</f>
        <v>479341075</v>
      </c>
      <c r="D38" s="32">
        <v>2338792.37</v>
      </c>
      <c r="E38" s="32">
        <v>0</v>
      </c>
      <c r="F38" s="32">
        <f t="shared" si="0"/>
        <v>481679867.37</v>
      </c>
    </row>
    <row r="39" spans="1:8" x14ac:dyDescent="0.2">
      <c r="A39" s="27">
        <v>8140</v>
      </c>
      <c r="B39" s="27" t="s">
        <v>59</v>
      </c>
      <c r="C39" s="32">
        <v>0</v>
      </c>
      <c r="D39" s="32">
        <v>186621021.62</v>
      </c>
      <c r="E39" s="32">
        <v>0</v>
      </c>
      <c r="F39" s="32">
        <f t="shared" si="0"/>
        <v>186621021.62</v>
      </c>
    </row>
    <row r="40" spans="1:8" x14ac:dyDescent="0.2">
      <c r="A40" s="27">
        <v>8150</v>
      </c>
      <c r="B40" s="27" t="s">
        <v>58</v>
      </c>
      <c r="C40" s="32">
        <v>0</v>
      </c>
      <c r="D40" s="32">
        <v>186621021.62</v>
      </c>
      <c r="E40" s="32">
        <v>0</v>
      </c>
      <c r="F40" s="32">
        <f t="shared" si="0"/>
        <v>186621021.62</v>
      </c>
    </row>
    <row r="41" spans="1:8" x14ac:dyDescent="0.2">
      <c r="A41" s="27">
        <v>8210</v>
      </c>
      <c r="B41" s="27" t="s">
        <v>57</v>
      </c>
      <c r="C41" s="32">
        <v>479341075</v>
      </c>
      <c r="D41" s="32">
        <v>0</v>
      </c>
      <c r="E41" s="32">
        <v>0</v>
      </c>
      <c r="F41" s="32">
        <f t="shared" si="0"/>
        <v>479341075</v>
      </c>
      <c r="G41" s="32"/>
      <c r="H41" s="32"/>
    </row>
    <row r="42" spans="1:8" x14ac:dyDescent="0.2">
      <c r="A42" s="27">
        <v>8220</v>
      </c>
      <c r="B42" s="27" t="s">
        <v>56</v>
      </c>
      <c r="C42" s="32">
        <v>0</v>
      </c>
      <c r="D42" s="32">
        <f>+C41</f>
        <v>479341075</v>
      </c>
      <c r="E42" s="32">
        <f>+D45+D46</f>
        <v>87660930.38000001</v>
      </c>
      <c r="F42" s="32">
        <f t="shared" si="0"/>
        <v>391680144.62</v>
      </c>
      <c r="G42" s="32"/>
      <c r="H42" s="32"/>
    </row>
    <row r="43" spans="1:8" x14ac:dyDescent="0.2">
      <c r="A43" s="27">
        <v>8230</v>
      </c>
      <c r="B43" s="27" t="s">
        <v>55</v>
      </c>
      <c r="C43" s="32">
        <f>+C41</f>
        <v>479341075</v>
      </c>
      <c r="D43" s="32">
        <v>2338792.37</v>
      </c>
      <c r="E43" s="32">
        <v>0</v>
      </c>
      <c r="F43" s="32">
        <f t="shared" si="0"/>
        <v>481679867.37</v>
      </c>
      <c r="G43" s="32"/>
      <c r="H43" s="32"/>
    </row>
    <row r="44" spans="1:8" x14ac:dyDescent="0.2">
      <c r="A44" s="27">
        <v>8240</v>
      </c>
      <c r="B44" s="27" t="s">
        <v>54</v>
      </c>
      <c r="C44" s="32">
        <v>0</v>
      </c>
      <c r="D44" s="32">
        <v>0</v>
      </c>
      <c r="E44" s="32">
        <v>0</v>
      </c>
      <c r="F44" s="32">
        <f t="shared" si="0"/>
        <v>0</v>
      </c>
      <c r="G44" s="32"/>
      <c r="H44" s="32"/>
    </row>
    <row r="45" spans="1:8" x14ac:dyDescent="0.2">
      <c r="A45" s="27">
        <v>8250</v>
      </c>
      <c r="B45" s="27" t="s">
        <v>53</v>
      </c>
      <c r="C45" s="32">
        <v>0</v>
      </c>
      <c r="D45" s="32">
        <v>1905893.98</v>
      </c>
      <c r="E45" s="32">
        <v>0</v>
      </c>
      <c r="F45" s="32">
        <f t="shared" si="0"/>
        <v>1905893.98</v>
      </c>
      <c r="G45" s="32"/>
      <c r="H45" s="32"/>
    </row>
    <row r="46" spans="1:8" x14ac:dyDescent="0.2">
      <c r="A46" s="27">
        <v>8260</v>
      </c>
      <c r="B46" s="27" t="s">
        <v>52</v>
      </c>
      <c r="C46" s="32">
        <v>0</v>
      </c>
      <c r="D46" s="32">
        <v>85755036.400000006</v>
      </c>
      <c r="E46" s="32">
        <v>0</v>
      </c>
      <c r="F46" s="32">
        <f t="shared" si="0"/>
        <v>85755036.400000006</v>
      </c>
      <c r="G46" s="32"/>
      <c r="H46" s="32"/>
    </row>
    <row r="47" spans="1:8" x14ac:dyDescent="0.2">
      <c r="A47" s="27">
        <v>8270</v>
      </c>
      <c r="B47" s="27" t="s">
        <v>51</v>
      </c>
      <c r="C47" s="32">
        <v>0</v>
      </c>
      <c r="D47" s="32">
        <v>85755036.400000006</v>
      </c>
      <c r="E47" s="32">
        <v>0</v>
      </c>
      <c r="F47" s="32">
        <f t="shared" si="0"/>
        <v>85755036.400000006</v>
      </c>
      <c r="G47" s="32"/>
      <c r="H47" s="32"/>
    </row>
    <row r="48" spans="1:8" x14ac:dyDescent="0.2">
      <c r="G48" s="32"/>
    </row>
    <row r="49" spans="7:7" x14ac:dyDescent="0.2">
      <c r="G49" s="32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2019-02-13T21:19:08Z</cp:lastPrinted>
  <dcterms:created xsi:type="dcterms:W3CDTF">2012-12-11T20:36:24Z</dcterms:created>
  <dcterms:modified xsi:type="dcterms:W3CDTF">2019-04-11T14:28:14Z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