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146F685C-1C7C-4FFE-942B-C280F236E7CB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FORMATO 5" sheetId="1" r:id="rId1"/>
  </sheets>
  <externalReferences>
    <externalReference r:id="rId2"/>
  </externalReferences>
  <definedNames>
    <definedName name="_xlnm.Print_Area" localSheetId="0">'FORMATO 5'!$A$1:$G$96</definedName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7" i="1" l="1"/>
  <c r="G48" i="1"/>
  <c r="B58" i="1"/>
  <c r="G47" i="1"/>
  <c r="G32" i="1"/>
  <c r="G29" i="1"/>
  <c r="G30" i="1"/>
  <c r="G28" i="1"/>
  <c r="G17" i="1"/>
  <c r="G18" i="1"/>
  <c r="G21" i="1"/>
  <c r="G24" i="1"/>
  <c r="G25" i="1"/>
  <c r="G10" i="1"/>
  <c r="G11" i="1"/>
  <c r="G12" i="1"/>
  <c r="G13" i="1"/>
  <c r="G8" i="1"/>
  <c r="E27" i="1"/>
  <c r="E15" i="1"/>
  <c r="F73" i="1"/>
  <c r="E73" i="1"/>
  <c r="G27" i="1" l="1"/>
  <c r="D73" i="1"/>
  <c r="G73" i="1" s="1"/>
  <c r="D72" i="1"/>
  <c r="G72" i="1" s="1"/>
  <c r="B34" i="1" l="1"/>
  <c r="D34" i="1"/>
  <c r="F74" i="1" l="1"/>
  <c r="E74" i="1"/>
  <c r="D74" i="1"/>
  <c r="C74" i="1"/>
  <c r="B74" i="1"/>
  <c r="G66" i="1"/>
  <c r="F66" i="1"/>
  <c r="E66" i="1"/>
  <c r="D66" i="1"/>
  <c r="C66" i="1"/>
  <c r="B66" i="1"/>
  <c r="G62" i="1"/>
  <c r="F58" i="1"/>
  <c r="E58" i="1"/>
  <c r="D58" i="1"/>
  <c r="C58" i="1"/>
  <c r="G57" i="1"/>
  <c r="F53" i="1"/>
  <c r="E53" i="1"/>
  <c r="D53" i="1"/>
  <c r="C53" i="1"/>
  <c r="B53" i="1"/>
  <c r="F44" i="1"/>
  <c r="E44" i="1"/>
  <c r="D44" i="1"/>
  <c r="B44" i="1"/>
  <c r="F36" i="1"/>
  <c r="E36" i="1"/>
  <c r="D36" i="1"/>
  <c r="C36" i="1"/>
  <c r="B36" i="1"/>
  <c r="G35" i="1"/>
  <c r="G34" i="1" s="1"/>
  <c r="F34" i="1"/>
  <c r="E34" i="1"/>
  <c r="F27" i="1"/>
  <c r="D27" i="1"/>
  <c r="C27" i="1"/>
  <c r="C40" i="1" s="1"/>
  <c r="B27" i="1"/>
  <c r="G16" i="1"/>
  <c r="F15" i="1"/>
  <c r="D15" i="1"/>
  <c r="B15" i="1"/>
  <c r="E40" i="1" l="1"/>
  <c r="F40" i="1"/>
  <c r="D40" i="1"/>
  <c r="C64" i="1"/>
  <c r="C69" i="1" s="1"/>
  <c r="B40" i="1"/>
  <c r="D64" i="1"/>
  <c r="F64" i="1"/>
  <c r="G53" i="1"/>
  <c r="G44" i="1"/>
  <c r="G74" i="1"/>
  <c r="G15" i="1"/>
  <c r="G40" i="1" s="1"/>
  <c r="E64" i="1"/>
  <c r="B64" i="1"/>
  <c r="D69" i="1" l="1"/>
  <c r="B69" i="1"/>
  <c r="G64" i="1"/>
  <c r="G69" i="1" s="1"/>
  <c r="G41" i="1"/>
  <c r="E69" i="1"/>
  <c r="F69" i="1"/>
</calcChain>
</file>

<file path=xl/sharedStrings.xml><?xml version="1.0" encoding="utf-8"?>
<sst xmlns="http://schemas.openxmlformats.org/spreadsheetml/2006/main" count="298" uniqueCount="75">
  <si>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</si>
  <si>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</si>
  <si>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</si>
  <si>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</si>
  <si>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</si>
  <si>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</si>
  <si>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</si>
  <si>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</si>
  <si>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</si>
  <si>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</si>
  <si>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</si>
  <si>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</si>
  <si>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</si>
  <si>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</si>
  <si>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</si>
  <si>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</si>
  <si>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</si>
  <si>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</si>
  <si>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</si>
  <si>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</si>
  <si>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</si>
  <si>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</si>
  <si>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</si>
  <si>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</si>
  <si>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</si>
  <si>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</si>
  <si>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</si>
  <si>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</si>
  <si>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</si>
  <si>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</si>
  <si>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</si>
  <si>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</si>
  <si>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</si>
  <si>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</si>
  <si>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</si>
  <si>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</si>
  <si>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</si>
  <si>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</si>
  <si>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</si>
  <si>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</si>
  <si>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</si>
  <si>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</si>
  <si>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</si>
  <si>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</si>
  <si>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</si>
  <si>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</si>
  <si>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</si>
  <si>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</si>
  <si>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</si>
  <si>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</si>
  <si>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</si>
  <si>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</si>
  <si>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</si>
  <si>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</si>
  <si>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</si>
  <si>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</si>
  <si>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</si>
  <si>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</si>
  <si>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</si>
  <si>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</si>
  <si>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</si>
  <si>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</si>
  <si>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</si>
  <si>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</si>
  <si>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</si>
  <si>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</si>
  <si>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</si>
  <si>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</si>
  <si>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</si>
  <si>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</si>
  <si>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</si>
  <si>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CELAYA GUANAJUATO</t>
  </si>
  <si>
    <t>al 31 de Marzo de 2019</t>
  </si>
  <si>
    <t>PESOS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</si>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</sst>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 diagonalUp="1">
      <left/>
      <right/>
      <top/>
      <bottom/>
      <diagonal style="thin">
        <color theme="1" tint="0.499984740745262"/>
      </diagonal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indent="3"/>
    </xf>
    <xf numFmtId="0" fontId="7" fillId="0" borderId="9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12" xfId="0" applyFont="1" applyFill="1" applyBorder="1" applyAlignment="1">
      <alignment horizontal="left" vertical="center" indent="6"/>
    </xf>
    <xf numFmtId="43" fontId="7" fillId="0" borderId="12" xfId="1" applyFont="1" applyFill="1" applyBorder="1"/>
    <xf numFmtId="43" fontId="7" fillId="0" borderId="0" xfId="1" applyFont="1" applyFill="1" applyBorder="1" applyAlignment="1" applyProtection="1">
      <alignment vertical="center"/>
      <protection locked="0"/>
    </xf>
    <xf numFmtId="43" fontId="7" fillId="0" borderId="0" xfId="1" applyFont="1" applyFill="1" applyBorder="1"/>
    <xf numFmtId="43" fontId="7" fillId="0" borderId="12" xfId="1" applyFont="1" applyFill="1" applyBorder="1" applyAlignment="1" applyProtection="1">
      <alignment vertical="center"/>
      <protection locked="0"/>
    </xf>
    <xf numFmtId="43" fontId="7" fillId="0" borderId="5" xfId="1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>
      <alignment horizontal="left" indent="6"/>
    </xf>
    <xf numFmtId="0" fontId="7" fillId="0" borderId="12" xfId="0" applyFont="1" applyFill="1" applyBorder="1" applyAlignment="1">
      <alignment horizontal="left" vertical="center" indent="9"/>
    </xf>
    <xf numFmtId="0" fontId="7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43" fontId="6" fillId="0" borderId="12" xfId="1" applyFont="1" applyFill="1" applyBorder="1" applyAlignment="1" applyProtection="1">
      <alignment vertical="center"/>
      <protection locked="0"/>
    </xf>
    <xf numFmtId="43" fontId="6" fillId="0" borderId="0" xfId="1" applyFont="1" applyFill="1" applyBorder="1" applyAlignment="1" applyProtection="1">
      <alignment vertical="center"/>
      <protection locked="0"/>
    </xf>
    <xf numFmtId="43" fontId="6" fillId="0" borderId="5" xfId="1" applyFont="1" applyFill="1" applyBorder="1" applyAlignment="1" applyProtection="1">
      <alignment vertical="center"/>
      <protection locked="0"/>
    </xf>
    <xf numFmtId="43" fontId="7" fillId="0" borderId="13" xfId="1" applyFont="1" applyFill="1" applyBorder="1" applyAlignment="1">
      <alignment vertical="center"/>
    </xf>
    <xf numFmtId="43" fontId="7" fillId="0" borderId="17" xfId="1" applyFont="1" applyFill="1" applyBorder="1" applyAlignment="1">
      <alignment vertical="center"/>
    </xf>
    <xf numFmtId="43" fontId="7" fillId="0" borderId="16" xfId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 indent="9"/>
    </xf>
    <xf numFmtId="0" fontId="7" fillId="0" borderId="12" xfId="0" applyFont="1" applyFill="1" applyBorder="1" applyAlignment="1">
      <alignment horizontal="left" wrapText="1" indent="9"/>
    </xf>
    <xf numFmtId="43" fontId="8" fillId="0" borderId="12" xfId="1" applyFont="1" applyFill="1" applyBorder="1" applyAlignment="1" applyProtection="1">
      <alignment vertical="top"/>
      <protection locked="0"/>
    </xf>
    <xf numFmtId="43" fontId="7" fillId="0" borderId="0" xfId="1" applyFont="1" applyFill="1" applyBorder="1" applyAlignment="1" applyProtection="1">
      <alignment vertical="top"/>
      <protection locked="0"/>
    </xf>
    <xf numFmtId="0" fontId="7" fillId="0" borderId="12" xfId="0" applyFont="1" applyFill="1" applyBorder="1" applyAlignment="1">
      <alignment horizontal="left" vertical="center" wrapText="1" indent="3"/>
    </xf>
    <xf numFmtId="0" fontId="6" fillId="0" borderId="12" xfId="0" applyFont="1" applyFill="1" applyBorder="1" applyAlignment="1">
      <alignment horizontal="left" vertical="center" wrapText="1" indent="3"/>
    </xf>
    <xf numFmtId="0" fontId="7" fillId="0" borderId="11" xfId="0" applyFont="1" applyFill="1" applyBorder="1" applyAlignment="1">
      <alignment vertical="center"/>
    </xf>
    <xf numFmtId="43" fontId="7" fillId="0" borderId="11" xfId="1" applyFont="1" applyFill="1" applyBorder="1"/>
    <xf numFmtId="43" fontId="7" fillId="0" borderId="7" xfId="1" applyFont="1" applyFill="1" applyBorder="1"/>
    <xf numFmtId="43" fontId="7" fillId="0" borderId="8" xfId="1" applyFont="1" applyFill="1" applyBorder="1"/>
  </cellXfs>
  <cellStyles count="3">
    <cellStyle name="Millares" xfId="1" builtinId="3"/>
    <cellStyle name="Normal" xfId="0" builtinId="0"/>
    <cellStyle name="Normal 2" xfId="2" xr:uid="{95684EAE-3704-49B8-B0DA-1E8C420E2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19050</xdr:rowOff>
    </xdr:from>
    <xdr:to>
      <xdr:col>0</xdr:col>
      <xdr:colOff>1390649</xdr:colOff>
      <xdr:row>4</xdr:row>
      <xdr:rowOff>19050</xdr:rowOff>
    </xdr:to>
    <xdr:pic>
      <xdr:nvPicPr>
        <xdr:cNvPr id="2" name="3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621973E0-12EB-4D66-9755-FB8F489F03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9524" y="19050"/>
          <a:ext cx="138112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EAR~2/AppData/Local/Temp/Rar$DI03.204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29"/>
  <sheetViews>
    <sheetView showGridLines="0" tabSelected="1" zoomScale="90" zoomScaleNormal="90" workbookViewId="0">
      <selection activeCell="E13" sqref="E13"/>
    </sheetView>
  </sheetViews>
  <sheetFormatPr baseColWidth="10" defaultColWidth="0" defaultRowHeight="15" zeroHeight="1" x14ac:dyDescent="0.25"/>
  <cols>
    <col min="1" max="1" width="69.7109375" customWidth="1"/>
    <col min="2" max="7" width="18.7109375" customWidth="1"/>
    <col min="8" max="8" width="0" hidden="1" customWidth="1"/>
    <col min="9" max="16383" width="10.7109375" hidden="1"/>
    <col min="16384" max="16384" width="3" customWidth="1"/>
  </cols>
  <sheetData>
    <row r="1" spans="1:8" x14ac:dyDescent="0.25">
      <c r="A1" s="4" t="s">
        <v>71</v>
      </c>
      <c r="B1" s="5"/>
      <c r="C1" s="5"/>
      <c r="D1" s="5"/>
      <c r="E1" s="5"/>
      <c r="F1" s="5"/>
      <c r="G1" s="6"/>
    </row>
    <row r="2" spans="1:8" x14ac:dyDescent="0.25">
      <c r="A2" s="7" t="s">
        <v>0</v>
      </c>
      <c r="B2" s="8"/>
      <c r="C2" s="8"/>
      <c r="D2" s="8"/>
      <c r="E2" s="8"/>
      <c r="F2" s="8"/>
      <c r="G2" s="9"/>
    </row>
    <row r="3" spans="1:8" x14ac:dyDescent="0.25">
      <c r="A3" s="10" t="s">
        <v>72</v>
      </c>
      <c r="B3" s="11"/>
      <c r="C3" s="11"/>
      <c r="D3" s="11"/>
      <c r="E3" s="11"/>
      <c r="F3" s="11"/>
      <c r="G3" s="12"/>
    </row>
    <row r="4" spans="1:8" x14ac:dyDescent="0.25">
      <c r="A4" s="13" t="s">
        <v>73</v>
      </c>
      <c r="B4" s="14"/>
      <c r="C4" s="14"/>
      <c r="D4" s="14"/>
      <c r="E4" s="14"/>
      <c r="F4" s="14"/>
      <c r="G4" s="15"/>
    </row>
    <row r="5" spans="1:8" x14ac:dyDescent="0.25">
      <c r="A5" s="16" t="s">
        <v>1</v>
      </c>
      <c r="B5" s="17" t="s">
        <v>2</v>
      </c>
      <c r="C5" s="17"/>
      <c r="D5" s="17"/>
      <c r="E5" s="17"/>
      <c r="F5" s="17"/>
      <c r="G5" s="17" t="s">
        <v>3</v>
      </c>
    </row>
    <row r="6" spans="1:8" ht="25.5" customHeight="1" x14ac:dyDescent="0.25">
      <c r="A6" s="18"/>
      <c r="B6" s="19" t="s">
        <v>4</v>
      </c>
      <c r="C6" s="20" t="s">
        <v>5</v>
      </c>
      <c r="D6" s="19" t="s">
        <v>6</v>
      </c>
      <c r="E6" s="21" t="s">
        <v>7</v>
      </c>
      <c r="F6" s="19" t="s">
        <v>8</v>
      </c>
      <c r="G6" s="17"/>
    </row>
    <row r="7" spans="1:8" x14ac:dyDescent="0.25">
      <c r="A7" s="22" t="s">
        <v>9</v>
      </c>
      <c r="B7" s="23"/>
      <c r="C7" s="24"/>
      <c r="D7" s="23"/>
      <c r="E7" s="23"/>
      <c r="F7" s="25"/>
      <c r="G7" s="23"/>
    </row>
    <row r="8" spans="1:8" x14ac:dyDescent="0.25">
      <c r="A8" s="26" t="s">
        <v>10</v>
      </c>
      <c r="B8" s="27">
        <v>309301039.00999999</v>
      </c>
      <c r="C8" s="28"/>
      <c r="D8" s="27">
        <v>309301039.00999999</v>
      </c>
      <c r="E8" s="27">
        <v>194603580.88999999</v>
      </c>
      <c r="F8" s="29">
        <v>194603580.88999999</v>
      </c>
      <c r="G8" s="30">
        <f>F8-B8</f>
        <v>-114697458.12</v>
      </c>
      <c r="H8" s="1"/>
    </row>
    <row r="9" spans="1:8" x14ac:dyDescent="0.25">
      <c r="A9" s="26" t="s">
        <v>11</v>
      </c>
      <c r="B9" s="27"/>
      <c r="C9" s="28"/>
      <c r="D9" s="27"/>
      <c r="E9" s="27"/>
      <c r="F9" s="29"/>
      <c r="G9" s="30"/>
    </row>
    <row r="10" spans="1:8" x14ac:dyDescent="0.25">
      <c r="A10" s="26" t="s">
        <v>12</v>
      </c>
      <c r="B10" s="27">
        <v>2225578.27</v>
      </c>
      <c r="C10" s="28"/>
      <c r="D10" s="27">
        <v>2225578.27</v>
      </c>
      <c r="E10" s="27">
        <v>204576.38</v>
      </c>
      <c r="F10" s="29">
        <v>204576.38</v>
      </c>
      <c r="G10" s="30">
        <f t="shared" ref="G10:G13" si="0">F10-B10</f>
        <v>-2021001.8900000001</v>
      </c>
    </row>
    <row r="11" spans="1:8" x14ac:dyDescent="0.25">
      <c r="A11" s="26" t="s">
        <v>13</v>
      </c>
      <c r="B11" s="27">
        <v>147900841.19</v>
      </c>
      <c r="C11" s="28"/>
      <c r="D11" s="27">
        <v>147900841.19</v>
      </c>
      <c r="E11" s="27">
        <v>31957476.300000001</v>
      </c>
      <c r="F11" s="29">
        <v>31957476.300000001</v>
      </c>
      <c r="G11" s="30">
        <f t="shared" si="0"/>
        <v>-115943364.89</v>
      </c>
    </row>
    <row r="12" spans="1:8" x14ac:dyDescent="0.25">
      <c r="A12" s="26" t="s">
        <v>14</v>
      </c>
      <c r="B12" s="27">
        <v>42263029.68</v>
      </c>
      <c r="C12" s="28"/>
      <c r="D12" s="27">
        <v>42263029.68</v>
      </c>
      <c r="E12" s="30">
        <v>9751746.0700000003</v>
      </c>
      <c r="F12" s="31">
        <v>9751746.0700000003</v>
      </c>
      <c r="G12" s="30">
        <f t="shared" si="0"/>
        <v>-32511283.609999999</v>
      </c>
    </row>
    <row r="13" spans="1:8" x14ac:dyDescent="0.25">
      <c r="A13" s="26" t="s">
        <v>15</v>
      </c>
      <c r="B13" s="27">
        <v>61588561.399999999</v>
      </c>
      <c r="C13" s="28"/>
      <c r="D13" s="27">
        <v>61588561.399999999</v>
      </c>
      <c r="E13" s="30">
        <v>17331148.289999999</v>
      </c>
      <c r="F13" s="31">
        <v>17331148.289999999</v>
      </c>
      <c r="G13" s="30">
        <f t="shared" si="0"/>
        <v>-44257413.109999999</v>
      </c>
    </row>
    <row r="14" spans="1:8" x14ac:dyDescent="0.25">
      <c r="A14" s="26" t="s">
        <v>16</v>
      </c>
      <c r="B14" s="30"/>
      <c r="C14" s="28"/>
      <c r="D14" s="30"/>
      <c r="E14" s="30"/>
      <c r="F14" s="31"/>
      <c r="G14" s="30"/>
    </row>
    <row r="15" spans="1:8" x14ac:dyDescent="0.25">
      <c r="A15" s="32" t="s">
        <v>17</v>
      </c>
      <c r="B15" s="30">
        <f>SUM(B16:B26)</f>
        <v>578663844.80000007</v>
      </c>
      <c r="C15" s="28"/>
      <c r="D15" s="30">
        <f t="shared" ref="D15:F15" si="1">SUM(D16:D26)</f>
        <v>578663844.80000007</v>
      </c>
      <c r="E15" s="30">
        <f>SUM(E16:E26)</f>
        <v>164730241.11999997</v>
      </c>
      <c r="F15" s="31">
        <f t="shared" si="1"/>
        <v>164730241.11999997</v>
      </c>
      <c r="G15" s="30">
        <f>SUM(G16:G26)</f>
        <v>-413933603.68000001</v>
      </c>
    </row>
    <row r="16" spans="1:8" x14ac:dyDescent="0.25">
      <c r="A16" s="33" t="s">
        <v>18</v>
      </c>
      <c r="B16" s="27">
        <v>451351895.60000002</v>
      </c>
      <c r="C16" s="28"/>
      <c r="D16" s="27">
        <v>451351895.60000002</v>
      </c>
      <c r="E16" s="27">
        <v>126892133.70999999</v>
      </c>
      <c r="F16" s="29">
        <v>126892133.70999999</v>
      </c>
      <c r="G16" s="30">
        <f>F16-B16</f>
        <v>-324459761.89000005</v>
      </c>
    </row>
    <row r="17" spans="1:7" x14ac:dyDescent="0.25">
      <c r="A17" s="33" t="s">
        <v>19</v>
      </c>
      <c r="B17" s="27">
        <v>23212588.989999998</v>
      </c>
      <c r="C17" s="28"/>
      <c r="D17" s="27">
        <v>23212588.989999998</v>
      </c>
      <c r="E17" s="27">
        <v>6225975.71</v>
      </c>
      <c r="F17" s="29">
        <v>6225975.71</v>
      </c>
      <c r="G17" s="30">
        <f t="shared" ref="G17:G25" si="2">F17-B17</f>
        <v>-16986613.279999997</v>
      </c>
    </row>
    <row r="18" spans="1:7" x14ac:dyDescent="0.25">
      <c r="A18" s="33" t="s">
        <v>20</v>
      </c>
      <c r="B18" s="27">
        <v>39147552.5</v>
      </c>
      <c r="C18" s="28"/>
      <c r="D18" s="27">
        <v>39147552.5</v>
      </c>
      <c r="E18" s="27">
        <v>9346824.0999999996</v>
      </c>
      <c r="F18" s="29">
        <v>9346824.0999999996</v>
      </c>
      <c r="G18" s="30">
        <f t="shared" si="2"/>
        <v>-29800728.399999999</v>
      </c>
    </row>
    <row r="19" spans="1:7" x14ac:dyDescent="0.25">
      <c r="A19" s="33" t="s">
        <v>21</v>
      </c>
      <c r="B19" s="27"/>
      <c r="C19" s="29"/>
      <c r="D19" s="27"/>
      <c r="E19" s="30"/>
      <c r="F19" s="31"/>
      <c r="G19" s="30"/>
    </row>
    <row r="20" spans="1:7" x14ac:dyDescent="0.25">
      <c r="A20" s="33" t="s">
        <v>22</v>
      </c>
      <c r="B20" s="27"/>
      <c r="C20" s="29"/>
      <c r="D20" s="27"/>
      <c r="E20" s="30"/>
      <c r="F20" s="31"/>
      <c r="G20" s="30"/>
    </row>
    <row r="21" spans="1:7" x14ac:dyDescent="0.25">
      <c r="A21" s="33" t="s">
        <v>23</v>
      </c>
      <c r="B21" s="27">
        <v>2299299.35</v>
      </c>
      <c r="C21" s="28"/>
      <c r="D21" s="27">
        <v>2299299.35</v>
      </c>
      <c r="E21" s="27">
        <v>736516.79</v>
      </c>
      <c r="F21" s="29">
        <v>736516.79</v>
      </c>
      <c r="G21" s="30">
        <f t="shared" si="2"/>
        <v>-1562782.56</v>
      </c>
    </row>
    <row r="22" spans="1:7" x14ac:dyDescent="0.25">
      <c r="A22" s="33" t="s">
        <v>24</v>
      </c>
      <c r="B22" s="27"/>
      <c r="C22" s="29"/>
      <c r="D22" s="27"/>
      <c r="E22" s="30"/>
      <c r="F22" s="31"/>
      <c r="G22" s="30"/>
    </row>
    <row r="23" spans="1:7" x14ac:dyDescent="0.25">
      <c r="A23" s="33" t="s">
        <v>25</v>
      </c>
      <c r="B23" s="27"/>
      <c r="C23" s="29"/>
      <c r="D23" s="27"/>
      <c r="E23" s="30"/>
      <c r="F23" s="31"/>
      <c r="G23" s="30"/>
    </row>
    <row r="24" spans="1:7" x14ac:dyDescent="0.25">
      <c r="A24" s="33" t="s">
        <v>26</v>
      </c>
      <c r="B24" s="27">
        <v>17652508.359999999</v>
      </c>
      <c r="C24" s="28"/>
      <c r="D24" s="27">
        <v>17652508.359999999</v>
      </c>
      <c r="E24" s="27">
        <v>4002358.81</v>
      </c>
      <c r="F24" s="29">
        <v>4002358.81</v>
      </c>
      <c r="G24" s="30">
        <f t="shared" si="2"/>
        <v>-13650149.549999999</v>
      </c>
    </row>
    <row r="25" spans="1:7" x14ac:dyDescent="0.25">
      <c r="A25" s="33" t="s">
        <v>27</v>
      </c>
      <c r="B25" s="27">
        <v>45000000</v>
      </c>
      <c r="C25" s="28"/>
      <c r="D25" s="27">
        <v>45000000</v>
      </c>
      <c r="E25" s="27">
        <v>17526432</v>
      </c>
      <c r="F25" s="29">
        <v>17526432</v>
      </c>
      <c r="G25" s="30">
        <f t="shared" si="2"/>
        <v>-27473568</v>
      </c>
    </row>
    <row r="26" spans="1:7" x14ac:dyDescent="0.25">
      <c r="A26" s="33" t="s">
        <v>28</v>
      </c>
      <c r="B26" s="30"/>
      <c r="C26" s="28"/>
      <c r="D26" s="30"/>
      <c r="E26" s="30"/>
      <c r="F26" s="31"/>
      <c r="G26" s="30"/>
    </row>
    <row r="27" spans="1:7" x14ac:dyDescent="0.25">
      <c r="A27" s="26" t="s">
        <v>29</v>
      </c>
      <c r="B27" s="30">
        <f>SUM(B28:B32)</f>
        <v>10244850.02</v>
      </c>
      <c r="C27" s="28">
        <f>SUM(C28:C32)</f>
        <v>0</v>
      </c>
      <c r="D27" s="30">
        <f>SUM(D28:D32)</f>
        <v>10244850.02</v>
      </c>
      <c r="E27" s="30">
        <f>SUM(E28:E32)</f>
        <v>2530388.5300000003</v>
      </c>
      <c r="F27" s="31">
        <f t="shared" ref="F27:G27" si="3">SUM(F28:F32)</f>
        <v>2530388.5300000003</v>
      </c>
      <c r="G27" s="30">
        <f t="shared" si="3"/>
        <v>-7714461.4900000002</v>
      </c>
    </row>
    <row r="28" spans="1:7" x14ac:dyDescent="0.25">
      <c r="A28" s="33" t="s">
        <v>30</v>
      </c>
      <c r="B28" s="27">
        <v>92904.26</v>
      </c>
      <c r="C28" s="28"/>
      <c r="D28" s="27">
        <v>92904.26</v>
      </c>
      <c r="E28" s="27">
        <v>25909.200000000001</v>
      </c>
      <c r="F28" s="29">
        <v>25909.200000000001</v>
      </c>
      <c r="G28" s="30">
        <f>F28-B28</f>
        <v>-66995.06</v>
      </c>
    </row>
    <row r="29" spans="1:7" x14ac:dyDescent="0.25">
      <c r="A29" s="33" t="s">
        <v>31</v>
      </c>
      <c r="B29" s="27">
        <v>1311180.03</v>
      </c>
      <c r="C29" s="28"/>
      <c r="D29" s="27">
        <v>1311180.03</v>
      </c>
      <c r="E29" s="27">
        <v>331039.83</v>
      </c>
      <c r="F29" s="29">
        <v>331039.83</v>
      </c>
      <c r="G29" s="30">
        <f t="shared" ref="G29:G32" si="4">F29-B29</f>
        <v>-980140.2</v>
      </c>
    </row>
    <row r="30" spans="1:7" x14ac:dyDescent="0.25">
      <c r="A30" s="33" t="s">
        <v>32</v>
      </c>
      <c r="B30" s="27">
        <v>8012529.3399999999</v>
      </c>
      <c r="C30" s="28"/>
      <c r="D30" s="27">
        <v>8012529.3399999999</v>
      </c>
      <c r="E30" s="27">
        <v>1794137.8</v>
      </c>
      <c r="F30" s="29">
        <v>1794137.8</v>
      </c>
      <c r="G30" s="30">
        <f t="shared" si="4"/>
        <v>-6218391.54</v>
      </c>
    </row>
    <row r="31" spans="1:7" x14ac:dyDescent="0.25">
      <c r="A31" s="33" t="s">
        <v>33</v>
      </c>
      <c r="B31" s="30"/>
      <c r="C31" s="28"/>
      <c r="D31" s="30"/>
      <c r="E31" s="30"/>
      <c r="F31" s="31"/>
      <c r="G31" s="30"/>
    </row>
    <row r="32" spans="1:7" x14ac:dyDescent="0.25">
      <c r="A32" s="33" t="s">
        <v>34</v>
      </c>
      <c r="B32" s="27">
        <v>828236.39</v>
      </c>
      <c r="C32" s="28"/>
      <c r="D32" s="27">
        <v>828236.39</v>
      </c>
      <c r="E32" s="27">
        <v>379301.7</v>
      </c>
      <c r="F32" s="29">
        <v>379301.7</v>
      </c>
      <c r="G32" s="30">
        <f t="shared" si="4"/>
        <v>-448934.69</v>
      </c>
    </row>
    <row r="33" spans="1:8" x14ac:dyDescent="0.25">
      <c r="A33" s="26" t="s">
        <v>35</v>
      </c>
      <c r="B33" s="30"/>
      <c r="C33" s="28"/>
      <c r="D33" s="30"/>
      <c r="E33" s="30"/>
      <c r="F33" s="31"/>
      <c r="G33" s="30"/>
    </row>
    <row r="34" spans="1:8" x14ac:dyDescent="0.25">
      <c r="A34" s="26" t="s">
        <v>36</v>
      </c>
      <c r="B34" s="30">
        <f>B35</f>
        <v>16482709.359999999</v>
      </c>
      <c r="C34" s="28"/>
      <c r="D34" s="30">
        <f t="shared" ref="D34:F34" si="5">D35</f>
        <v>16482709.359999999</v>
      </c>
      <c r="E34" s="30">
        <f t="shared" si="5"/>
        <v>3323988</v>
      </c>
      <c r="F34" s="31">
        <f t="shared" si="5"/>
        <v>3323988</v>
      </c>
      <c r="G34" s="30">
        <f>G35</f>
        <v>-13158721.359999999</v>
      </c>
    </row>
    <row r="35" spans="1:8" x14ac:dyDescent="0.25">
      <c r="A35" s="33" t="s">
        <v>37</v>
      </c>
      <c r="B35" s="27">
        <v>16482709.359999999</v>
      </c>
      <c r="C35" s="28"/>
      <c r="D35" s="27">
        <v>16482709.359999999</v>
      </c>
      <c r="E35" s="30">
        <v>3323988</v>
      </c>
      <c r="F35" s="31">
        <v>3323988</v>
      </c>
      <c r="G35" s="30">
        <f>F35-B35</f>
        <v>-13158721.359999999</v>
      </c>
    </row>
    <row r="36" spans="1:8" x14ac:dyDescent="0.25">
      <c r="A36" s="26" t="s">
        <v>38</v>
      </c>
      <c r="B36" s="30">
        <f>B37+B38</f>
        <v>0</v>
      </c>
      <c r="C36" s="28">
        <f t="shared" ref="C36:F36" si="6">C37+C38</f>
        <v>0</v>
      </c>
      <c r="D36" s="30">
        <f t="shared" si="6"/>
        <v>0</v>
      </c>
      <c r="E36" s="30">
        <f t="shared" si="6"/>
        <v>0</v>
      </c>
      <c r="F36" s="31">
        <f t="shared" si="6"/>
        <v>0</v>
      </c>
      <c r="G36" s="30"/>
    </row>
    <row r="37" spans="1:8" x14ac:dyDescent="0.25">
      <c r="A37" s="33" t="s">
        <v>39</v>
      </c>
      <c r="B37" s="30"/>
      <c r="C37" s="28"/>
      <c r="D37" s="30"/>
      <c r="E37" s="30"/>
      <c r="F37" s="31"/>
      <c r="G37" s="30"/>
    </row>
    <row r="38" spans="1:8" x14ac:dyDescent="0.25">
      <c r="A38" s="33" t="s">
        <v>40</v>
      </c>
      <c r="B38" s="30"/>
      <c r="C38" s="28"/>
      <c r="D38" s="30"/>
      <c r="E38" s="30"/>
      <c r="F38" s="31"/>
      <c r="G38" s="30"/>
    </row>
    <row r="39" spans="1:8" x14ac:dyDescent="0.25">
      <c r="A39" s="34"/>
      <c r="B39" s="30"/>
      <c r="C39" s="28"/>
      <c r="D39" s="30"/>
      <c r="E39" s="30"/>
      <c r="F39" s="31"/>
      <c r="G39" s="30"/>
    </row>
    <row r="40" spans="1:8" x14ac:dyDescent="0.25">
      <c r="A40" s="35" t="s">
        <v>41</v>
      </c>
      <c r="B40" s="36">
        <f>SUM(B8,B9,B10,B11,B12,B13,B14,B15,B27,B33,B34,B36)</f>
        <v>1168670453.7299998</v>
      </c>
      <c r="C40" s="37">
        <f t="shared" ref="C40:D40" si="7">SUM(C8,C9,C10,C11,C12,C13,C14,C15,C27,C33,C34,C36)</f>
        <v>0</v>
      </c>
      <c r="D40" s="36">
        <f t="shared" si="7"/>
        <v>1168670453.7299998</v>
      </c>
      <c r="E40" s="36">
        <f>SUM(E8,E10,E11,E12,E13,E14,E15,E27,E33,E34,E36)</f>
        <v>424433145.57999992</v>
      </c>
      <c r="F40" s="38">
        <f>SUM(F8,F10,F11,F12,F13,F14,F15,F27,F33,F34,F36)</f>
        <v>424433145.57999992</v>
      </c>
      <c r="G40" s="36">
        <f>SUM(G8,G10,G11,G12,G13,G14,G15,G27,G33,G34,G36)</f>
        <v>-744237308.14999998</v>
      </c>
    </row>
    <row r="41" spans="1:8" x14ac:dyDescent="0.25">
      <c r="A41" s="35" t="s">
        <v>42</v>
      </c>
      <c r="B41" s="39"/>
      <c r="C41" s="40"/>
      <c r="D41" s="39"/>
      <c r="E41" s="39"/>
      <c r="F41" s="41"/>
      <c r="G41" s="36">
        <f>IF(G40&gt;0,G40,0)</f>
        <v>0</v>
      </c>
      <c r="H41" s="1"/>
    </row>
    <row r="42" spans="1:8" x14ac:dyDescent="0.25">
      <c r="A42" s="34"/>
      <c r="B42" s="42"/>
      <c r="C42" s="43"/>
      <c r="D42" s="42"/>
      <c r="E42" s="42"/>
      <c r="F42" s="44"/>
      <c r="G42" s="42"/>
    </row>
    <row r="43" spans="1:8" x14ac:dyDescent="0.25">
      <c r="A43" s="35" t="s">
        <v>43</v>
      </c>
      <c r="B43" s="42"/>
      <c r="C43" s="43"/>
      <c r="D43" s="42"/>
      <c r="E43" s="42"/>
      <c r="F43" s="44"/>
      <c r="G43" s="42"/>
    </row>
    <row r="44" spans="1:8" x14ac:dyDescent="0.25">
      <c r="A44" s="26" t="s">
        <v>44</v>
      </c>
      <c r="B44" s="30">
        <f>SUM(B45:B52)</f>
        <v>390878765.44</v>
      </c>
      <c r="C44" s="28"/>
      <c r="D44" s="30">
        <f t="shared" ref="D44:G44" si="8">SUM(D45:D52)</f>
        <v>390878765.44</v>
      </c>
      <c r="E44" s="30">
        <f t="shared" si="8"/>
        <v>111839007</v>
      </c>
      <c r="F44" s="31">
        <f t="shared" si="8"/>
        <v>111839007</v>
      </c>
      <c r="G44" s="30">
        <f t="shared" si="8"/>
        <v>-279039758.44</v>
      </c>
    </row>
    <row r="45" spans="1:8" x14ac:dyDescent="0.25">
      <c r="A45" s="45" t="s">
        <v>45</v>
      </c>
      <c r="B45" s="30"/>
      <c r="C45" s="28"/>
      <c r="D45" s="30"/>
      <c r="E45" s="30"/>
      <c r="F45" s="31"/>
      <c r="G45" s="30"/>
    </row>
    <row r="46" spans="1:8" x14ac:dyDescent="0.25">
      <c r="A46" s="45" t="s">
        <v>46</v>
      </c>
      <c r="B46" s="30"/>
      <c r="C46" s="28"/>
      <c r="D46" s="30"/>
      <c r="E46" s="30"/>
      <c r="F46" s="31"/>
      <c r="G46" s="30"/>
    </row>
    <row r="47" spans="1:8" x14ac:dyDescent="0.25">
      <c r="A47" s="45" t="s">
        <v>47</v>
      </c>
      <c r="B47" s="27">
        <v>82885744</v>
      </c>
      <c r="C47" s="28"/>
      <c r="D47" s="27">
        <v>82885744</v>
      </c>
      <c r="E47" s="30">
        <v>28209696</v>
      </c>
      <c r="F47" s="31">
        <v>28209696</v>
      </c>
      <c r="G47" s="30">
        <f>F47-B47</f>
        <v>-54676048</v>
      </c>
    </row>
    <row r="48" spans="1:8" ht="24" x14ac:dyDescent="0.25">
      <c r="A48" s="45" t="s">
        <v>48</v>
      </c>
      <c r="B48" s="27">
        <v>307993021.44</v>
      </c>
      <c r="C48" s="28"/>
      <c r="D48" s="27">
        <v>307993021.44</v>
      </c>
      <c r="E48" s="30">
        <v>83629311</v>
      </c>
      <c r="F48" s="31">
        <v>83629311</v>
      </c>
      <c r="G48" s="30">
        <f>F48-B48</f>
        <v>-224363710.44</v>
      </c>
    </row>
    <row r="49" spans="1:7" x14ac:dyDescent="0.25">
      <c r="A49" s="45" t="s">
        <v>49</v>
      </c>
      <c r="B49" s="30"/>
      <c r="C49" s="28"/>
      <c r="D49" s="30"/>
      <c r="E49" s="30"/>
      <c r="F49" s="31"/>
      <c r="G49" s="30"/>
    </row>
    <row r="50" spans="1:7" x14ac:dyDescent="0.25">
      <c r="A50" s="45" t="s">
        <v>50</v>
      </c>
      <c r="B50" s="30"/>
      <c r="C50" s="28"/>
      <c r="D50" s="30"/>
      <c r="E50" s="30"/>
      <c r="F50" s="31"/>
      <c r="G50" s="30"/>
    </row>
    <row r="51" spans="1:7" ht="24.75" x14ac:dyDescent="0.25">
      <c r="A51" s="46" t="s">
        <v>51</v>
      </c>
      <c r="B51" s="30"/>
      <c r="C51" s="28"/>
      <c r="D51" s="30"/>
      <c r="E51" s="30"/>
      <c r="F51" s="31"/>
      <c r="G51" s="30"/>
    </row>
    <row r="52" spans="1:7" x14ac:dyDescent="0.25">
      <c r="A52" s="33" t="s">
        <v>52</v>
      </c>
      <c r="B52" s="30"/>
      <c r="C52" s="28"/>
      <c r="D52" s="30"/>
      <c r="E52" s="30"/>
      <c r="F52" s="31"/>
      <c r="G52" s="30"/>
    </row>
    <row r="53" spans="1:7" x14ac:dyDescent="0.25">
      <c r="A53" s="26" t="s">
        <v>53</v>
      </c>
      <c r="B53" s="30">
        <f>SUM(B54:B57)</f>
        <v>87609758.679999992</v>
      </c>
      <c r="C53" s="28">
        <f t="shared" ref="C53:G53" si="9">SUM(C54:C57)</f>
        <v>0</v>
      </c>
      <c r="D53" s="30">
        <f t="shared" si="9"/>
        <v>87609758.679999992</v>
      </c>
      <c r="E53" s="30">
        <f t="shared" si="9"/>
        <v>5052525.2</v>
      </c>
      <c r="F53" s="31">
        <f t="shared" si="9"/>
        <v>5052525.2</v>
      </c>
      <c r="G53" s="30">
        <f t="shared" si="9"/>
        <v>-82557233.479999989</v>
      </c>
    </row>
    <row r="54" spans="1:7" x14ac:dyDescent="0.25">
      <c r="A54" s="46" t="s">
        <v>54</v>
      </c>
      <c r="B54" s="30"/>
      <c r="C54" s="28"/>
      <c r="D54" s="30"/>
      <c r="E54" s="30"/>
      <c r="F54" s="31"/>
      <c r="G54" s="30"/>
    </row>
    <row r="55" spans="1:7" x14ac:dyDescent="0.25">
      <c r="A55" s="45" t="s">
        <v>55</v>
      </c>
      <c r="B55" s="30"/>
      <c r="C55" s="28"/>
      <c r="D55" s="30"/>
      <c r="E55" s="30"/>
      <c r="F55" s="31"/>
      <c r="G55" s="30"/>
    </row>
    <row r="56" spans="1:7" x14ac:dyDescent="0.25">
      <c r="A56" s="45" t="s">
        <v>56</v>
      </c>
      <c r="B56" s="30"/>
      <c r="C56" s="28"/>
      <c r="D56" s="30"/>
      <c r="E56" s="30"/>
      <c r="F56" s="31"/>
      <c r="G56" s="30"/>
    </row>
    <row r="57" spans="1:7" x14ac:dyDescent="0.25">
      <c r="A57" s="46" t="s">
        <v>57</v>
      </c>
      <c r="B57" s="30">
        <v>87609758.679999992</v>
      </c>
      <c r="C57" s="28"/>
      <c r="D57" s="30">
        <v>87609758.679999992</v>
      </c>
      <c r="E57" s="30">
        <v>5052525.2</v>
      </c>
      <c r="F57" s="31">
        <v>5052525.2</v>
      </c>
      <c r="G57" s="30">
        <f t="shared" ref="G57" si="10">F57-B57</f>
        <v>-82557233.479999989</v>
      </c>
    </row>
    <row r="58" spans="1:7" x14ac:dyDescent="0.25">
      <c r="A58" s="26" t="s">
        <v>58</v>
      </c>
      <c r="B58" s="30">
        <f>SUM(B59:B60)</f>
        <v>0</v>
      </c>
      <c r="C58" s="28">
        <f t="shared" ref="C58:F58" si="11">SUM(C59:C60)</f>
        <v>0</v>
      </c>
      <c r="D58" s="30">
        <f t="shared" si="11"/>
        <v>0</v>
      </c>
      <c r="E58" s="30">
        <f t="shared" si="11"/>
        <v>0</v>
      </c>
      <c r="F58" s="31">
        <f t="shared" si="11"/>
        <v>0</v>
      </c>
      <c r="G58" s="30"/>
    </row>
    <row r="59" spans="1:7" ht="21.75" customHeight="1" x14ac:dyDescent="0.25">
      <c r="A59" s="45" t="s">
        <v>59</v>
      </c>
      <c r="B59" s="30"/>
      <c r="C59" s="28"/>
      <c r="D59" s="30"/>
      <c r="E59" s="30"/>
      <c r="F59" s="31"/>
      <c r="G59" s="30"/>
    </row>
    <row r="60" spans="1:7" x14ac:dyDescent="0.25">
      <c r="A60" s="45" t="s">
        <v>60</v>
      </c>
      <c r="B60" s="30"/>
      <c r="C60" s="28"/>
      <c r="D60" s="30"/>
      <c r="E60" s="30"/>
      <c r="F60" s="31"/>
      <c r="G60" s="30"/>
    </row>
    <row r="61" spans="1:7" x14ac:dyDescent="0.25">
      <c r="A61" s="26" t="s">
        <v>61</v>
      </c>
      <c r="B61" s="30">
        <v>0</v>
      </c>
      <c r="C61" s="28">
        <v>0</v>
      </c>
      <c r="D61" s="30">
        <v>0</v>
      </c>
      <c r="E61" s="30">
        <v>0</v>
      </c>
      <c r="F61" s="31">
        <v>0</v>
      </c>
      <c r="G61" s="30">
        <v>0</v>
      </c>
    </row>
    <row r="62" spans="1:7" x14ac:dyDescent="0.25">
      <c r="A62" s="26" t="s">
        <v>62</v>
      </c>
      <c r="B62" s="30">
        <v>2600000</v>
      </c>
      <c r="C62" s="28"/>
      <c r="D62" s="30">
        <v>2600000</v>
      </c>
      <c r="E62" s="30">
        <v>216046.75</v>
      </c>
      <c r="F62" s="31">
        <v>216046.75</v>
      </c>
      <c r="G62" s="30">
        <f>F62-B62</f>
        <v>-2383953.25</v>
      </c>
    </row>
    <row r="63" spans="1:7" x14ac:dyDescent="0.25">
      <c r="A63" s="34"/>
      <c r="B63" s="42"/>
      <c r="C63" s="43"/>
      <c r="D63" s="42"/>
      <c r="E63" s="42"/>
      <c r="F63" s="44"/>
      <c r="G63" s="42"/>
    </row>
    <row r="64" spans="1:7" x14ac:dyDescent="0.25">
      <c r="A64" s="35" t="s">
        <v>63</v>
      </c>
      <c r="B64" s="36">
        <f>B44+B53+B58+B61+B62</f>
        <v>481088524.12</v>
      </c>
      <c r="C64" s="37">
        <f>C44+C53+C58+C61+C62</f>
        <v>0</v>
      </c>
      <c r="D64" s="36">
        <f t="shared" ref="D64:F64" si="12">D44+D53+D58+D61+D62</f>
        <v>481088524.12</v>
      </c>
      <c r="E64" s="36">
        <f t="shared" si="12"/>
        <v>117107578.95</v>
      </c>
      <c r="F64" s="38">
        <f t="shared" si="12"/>
        <v>117107578.95</v>
      </c>
      <c r="G64" s="36">
        <f>G44+G53+G58+G61+G62</f>
        <v>-363980945.16999996</v>
      </c>
    </row>
    <row r="65" spans="1:7" x14ac:dyDescent="0.25">
      <c r="A65" s="34"/>
      <c r="B65" s="42"/>
      <c r="C65" s="43"/>
      <c r="D65" s="42"/>
      <c r="E65" s="42"/>
      <c r="F65" s="44"/>
      <c r="G65" s="42"/>
    </row>
    <row r="66" spans="1:7" x14ac:dyDescent="0.25">
      <c r="A66" s="35" t="s">
        <v>64</v>
      </c>
      <c r="B66" s="36">
        <f>B67</f>
        <v>169331071.15000001</v>
      </c>
      <c r="C66" s="37">
        <f t="shared" ref="C66:G66" si="13">C67</f>
        <v>45131350.829999998</v>
      </c>
      <c r="D66" s="36">
        <f t="shared" si="13"/>
        <v>214462421.98000002</v>
      </c>
      <c r="E66" s="36">
        <f t="shared" si="13"/>
        <v>55140587.979999997</v>
      </c>
      <c r="F66" s="38">
        <f t="shared" si="13"/>
        <v>55140587.979999997</v>
      </c>
      <c r="G66" s="36">
        <f t="shared" si="13"/>
        <v>-159321834.00000003</v>
      </c>
    </row>
    <row r="67" spans="1:7" x14ac:dyDescent="0.25">
      <c r="A67" s="26" t="s">
        <v>65</v>
      </c>
      <c r="B67" s="47">
        <v>169331071.15000001</v>
      </c>
      <c r="C67" s="48">
        <v>45131350.829999998</v>
      </c>
      <c r="D67" s="30">
        <v>214462421.98000002</v>
      </c>
      <c r="E67" s="30">
        <v>55140587.979999997</v>
      </c>
      <c r="F67" s="31">
        <v>55140587.979999997</v>
      </c>
      <c r="G67" s="30">
        <f>F67-D67</f>
        <v>-159321834.00000003</v>
      </c>
    </row>
    <row r="68" spans="1:7" x14ac:dyDescent="0.25">
      <c r="A68" s="34"/>
      <c r="B68" s="42"/>
      <c r="C68" s="43"/>
      <c r="D68" s="42"/>
      <c r="E68" s="42"/>
      <c r="F68" s="44"/>
      <c r="G68" s="42"/>
    </row>
    <row r="69" spans="1:7" x14ac:dyDescent="0.25">
      <c r="A69" s="35" t="s">
        <v>66</v>
      </c>
      <c r="B69" s="36">
        <f>B40+B64+B66</f>
        <v>1819090049</v>
      </c>
      <c r="C69" s="37">
        <f t="shared" ref="C69:F69" si="14">C40+C64+C66</f>
        <v>45131350.829999998</v>
      </c>
      <c r="D69" s="36">
        <f>D40+D64+D66</f>
        <v>1864221399.8299999</v>
      </c>
      <c r="E69" s="36">
        <f t="shared" si="14"/>
        <v>596681312.50999999</v>
      </c>
      <c r="F69" s="38">
        <f t="shared" si="14"/>
        <v>596681312.50999999</v>
      </c>
      <c r="G69" s="36">
        <f>G40+G64+G66</f>
        <v>-1267540087.3199999</v>
      </c>
    </row>
    <row r="70" spans="1:7" x14ac:dyDescent="0.25">
      <c r="A70" s="34"/>
      <c r="B70" s="42"/>
      <c r="C70" s="43"/>
      <c r="D70" s="42"/>
      <c r="E70" s="42"/>
      <c r="F70" s="44"/>
      <c r="G70" s="42"/>
    </row>
    <row r="71" spans="1:7" x14ac:dyDescent="0.25">
      <c r="A71" s="35" t="s">
        <v>67</v>
      </c>
      <c r="B71" s="42"/>
      <c r="C71" s="43"/>
      <c r="D71" s="42"/>
      <c r="E71" s="42"/>
      <c r="F71" s="44"/>
      <c r="G71" s="42"/>
    </row>
    <row r="72" spans="1:7" ht="22.5" customHeight="1" x14ac:dyDescent="0.25">
      <c r="A72" s="49" t="s">
        <v>68</v>
      </c>
      <c r="B72" s="30">
        <v>109128814.91</v>
      </c>
      <c r="C72" s="28">
        <v>65576949.57</v>
      </c>
      <c r="D72" s="30">
        <f>B72+C72</f>
        <v>174705764.47999999</v>
      </c>
      <c r="E72" s="30">
        <v>30283418.079999998</v>
      </c>
      <c r="F72" s="31">
        <v>30283418.079999998</v>
      </c>
      <c r="G72" s="30">
        <f>F72-D72</f>
        <v>-144422346.39999998</v>
      </c>
    </row>
    <row r="73" spans="1:7" ht="24" x14ac:dyDescent="0.25">
      <c r="A73" s="49" t="s">
        <v>69</v>
      </c>
      <c r="B73" s="30">
        <v>60202256.240000002</v>
      </c>
      <c r="C73" s="28">
        <v>-20445598.739999998</v>
      </c>
      <c r="D73" s="30">
        <f>B73+C73</f>
        <v>39756657.5</v>
      </c>
      <c r="E73" s="30">
        <f>2145768.68+22711401.22</f>
        <v>24857169.899999999</v>
      </c>
      <c r="F73" s="31">
        <f>2145768.68+22711401.22</f>
        <v>24857169.899999999</v>
      </c>
      <c r="G73" s="30">
        <f>F73-D73</f>
        <v>-14899487.600000001</v>
      </c>
    </row>
    <row r="74" spans="1:7" x14ac:dyDescent="0.25">
      <c r="A74" s="50" t="s">
        <v>70</v>
      </c>
      <c r="B74" s="36">
        <f>B72+B73</f>
        <v>169331071.15000001</v>
      </c>
      <c r="C74" s="37">
        <f t="shared" ref="C74:G74" si="15">C72+C73</f>
        <v>45131350.829999998</v>
      </c>
      <c r="D74" s="36">
        <f t="shared" si="15"/>
        <v>214462421.97999999</v>
      </c>
      <c r="E74" s="36">
        <f t="shared" si="15"/>
        <v>55140587.979999997</v>
      </c>
      <c r="F74" s="38">
        <f t="shared" si="15"/>
        <v>55140587.979999997</v>
      </c>
      <c r="G74" s="36">
        <f t="shared" si="15"/>
        <v>-159321833.99999997</v>
      </c>
    </row>
    <row r="75" spans="1:7" x14ac:dyDescent="0.25">
      <c r="A75" s="51"/>
      <c r="B75" s="52"/>
      <c r="C75" s="53"/>
      <c r="D75" s="52"/>
      <c r="E75" s="52"/>
      <c r="F75" s="54"/>
      <c r="G75" s="52"/>
    </row>
    <row r="76" spans="1:7" hidden="1" x14ac:dyDescent="0.25">
      <c r="A76" s="2"/>
      <c r="B76" s="2"/>
      <c r="C76" s="2"/>
      <c r="D76" s="2"/>
      <c r="E76" s="2"/>
      <c r="F76" s="2"/>
      <c r="G76" s="2"/>
    </row>
    <row r="77" spans="1:7" hidden="1" x14ac:dyDescent="0.25">
      <c r="A77" s="2"/>
      <c r="B77" s="2"/>
      <c r="C77" s="2"/>
      <c r="D77" s="2"/>
      <c r="E77" s="2"/>
      <c r="F77" s="2"/>
      <c r="G77" s="2"/>
    </row>
    <row r="78" spans="1:7" hidden="1" x14ac:dyDescent="0.25">
      <c r="A78" s="2"/>
      <c r="B78" s="2"/>
      <c r="C78" s="2"/>
      <c r="D78" s="2"/>
      <c r="E78" s="2"/>
      <c r="F78" s="2"/>
      <c r="G78" s="2"/>
    </row>
    <row r="79" spans="1:7" hidden="1" x14ac:dyDescent="0.25">
      <c r="A79" s="2"/>
      <c r="B79" s="2"/>
      <c r="C79" s="2"/>
      <c r="D79" s="2"/>
      <c r="E79" s="2"/>
      <c r="F79" s="2"/>
      <c r="G79" s="2"/>
    </row>
    <row r="80" spans="1:7" hidden="1" x14ac:dyDescent="0.25">
      <c r="A80" s="2"/>
      <c r="B80" s="2"/>
      <c r="C80" s="2"/>
      <c r="D80" s="2"/>
      <c r="E80" s="2"/>
      <c r="F80" s="2"/>
      <c r="G80" s="2"/>
    </row>
    <row r="81" spans="1:7" hidden="1" x14ac:dyDescent="0.25">
      <c r="A81" s="2"/>
      <c r="B81" s="2"/>
      <c r="C81" s="2"/>
      <c r="D81" s="2"/>
      <c r="E81" s="2"/>
      <c r="F81" s="2"/>
      <c r="G81" s="2"/>
    </row>
    <row r="82" spans="1:7" hidden="1" x14ac:dyDescent="0.25">
      <c r="A82" s="2"/>
      <c r="B82" s="2"/>
      <c r="C82" s="2"/>
      <c r="D82" s="2"/>
      <c r="E82" s="2"/>
      <c r="F82" s="2"/>
      <c r="G82" s="2"/>
    </row>
    <row r="83" spans="1:7" hidden="1" x14ac:dyDescent="0.25">
      <c r="A83" s="2"/>
      <c r="B83" s="2"/>
      <c r="C83" s="2"/>
      <c r="D83" s="2"/>
      <c r="E83" s="2"/>
      <c r="F83" s="2"/>
      <c r="G83" s="2"/>
    </row>
    <row r="84" spans="1:7" hidden="1" x14ac:dyDescent="0.25">
      <c r="A84" s="2"/>
      <c r="B84" s="2"/>
      <c r="C84" s="2"/>
      <c r="D84" s="2"/>
      <c r="E84" s="2"/>
      <c r="F84" s="2"/>
      <c r="G84" s="2"/>
    </row>
    <row r="85" spans="1:7" hidden="1" x14ac:dyDescent="0.25">
      <c r="A85" s="2"/>
      <c r="B85" s="2"/>
      <c r="C85" s="2"/>
      <c r="D85" s="2"/>
      <c r="E85" s="2"/>
      <c r="F85" s="2"/>
      <c r="G85" s="2"/>
    </row>
    <row r="86" spans="1:7" hidden="1" x14ac:dyDescent="0.25">
      <c r="A86" s="2"/>
      <c r="B86" s="2"/>
      <c r="C86" s="2"/>
      <c r="D86" s="2"/>
      <c r="E86" s="2"/>
      <c r="F86" s="2"/>
      <c r="G86" s="2"/>
    </row>
    <row r="87" spans="1:7" hidden="1" x14ac:dyDescent="0.25">
      <c r="A87" s="2"/>
      <c r="B87" s="2"/>
      <c r="C87" s="2"/>
      <c r="D87" s="2"/>
      <c r="E87" s="2"/>
      <c r="F87" s="2"/>
      <c r="G87" s="2"/>
    </row>
    <row r="88" spans="1:7" hidden="1" x14ac:dyDescent="0.25">
      <c r="A88" s="2"/>
      <c r="B88" s="2"/>
      <c r="C88" s="2"/>
      <c r="D88" s="2"/>
      <c r="E88" s="2"/>
      <c r="F88" s="2"/>
      <c r="G88" s="2"/>
    </row>
    <row r="89" spans="1:7" hidden="1" x14ac:dyDescent="0.25">
      <c r="A89" s="2"/>
      <c r="B89" s="2"/>
      <c r="C89" s="2"/>
      <c r="D89" s="2"/>
      <c r="E89" s="2"/>
      <c r="F89" s="2"/>
      <c r="G89" s="2"/>
    </row>
    <row r="90" spans="1:7" hidden="1" x14ac:dyDescent="0.25">
      <c r="A90" s="2"/>
      <c r="B90" s="2"/>
      <c r="C90" s="2"/>
      <c r="D90" s="2"/>
      <c r="E90" s="2"/>
      <c r="F90" s="2"/>
      <c r="G90" s="2"/>
    </row>
    <row r="91" spans="1:7" hidden="1" x14ac:dyDescent="0.25">
      <c r="A91" s="2"/>
      <c r="B91" s="2"/>
      <c r="C91" s="2"/>
      <c r="D91" s="2"/>
      <c r="E91" s="2"/>
      <c r="F91" s="2"/>
      <c r="G91" s="2"/>
    </row>
    <row r="92" spans="1:7" hidden="1" x14ac:dyDescent="0.25">
      <c r="A92" s="2"/>
      <c r="B92" s="2"/>
      <c r="C92" s="2"/>
      <c r="D92" s="2"/>
      <c r="E92" s="2"/>
      <c r="F92" s="2"/>
      <c r="G92" s="2"/>
    </row>
    <row r="93" spans="1:7" hidden="1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3" t="s">
        <v>74</v>
      </c>
      <c r="B95" s="3"/>
      <c r="C95" s="3"/>
      <c r="D95" s="3"/>
      <c r="E95" s="3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hidden="1" x14ac:dyDescent="0.25"/>
  </sheetData>
  <mergeCells count="8">
    <mergeCell ref="A5:A6"/>
    <mergeCell ref="B5:F5"/>
    <mergeCell ref="G5:G6"/>
    <mergeCell ref="A1:G1"/>
    <mergeCell ref="A2:G2"/>
    <mergeCell ref="A3:G3"/>
    <mergeCell ref="A4:G4"/>
    <mergeCell ref="A95:E95"/>
  </mergeCells>
  <dataValidations count="1">
    <dataValidation type="decimal" allowBlank="1" showInputMessage="1" showErrorMessage="1" sqref="C9:C13 B10:B13 D10:F13 E18:F24 B18:D18 B21:D21 B24:D24 B8:G8 B25:F74 B14:F17 G9:G74" xr:uid="{00000000-0002-0000-0000-000000000000}">
      <formula1>-1.79769313486231E+100</formula1>
      <formula2>1.79769313486231E+100</formula2>
    </dataValidation>
  </dataValidations>
  <printOptions horizontalCentered="1"/>
  <pageMargins left="0.19685039370078741" right="0.39370078740157483" top="0.59055118110236227" bottom="0.59055118110236227" header="0.31496062992125984" footer="0.31496062992125984"/>
  <pageSetup scale="51" orientation="portrait" r:id="rId1"/>
  <ignoredErrors>
    <ignoredError sqref="B8:G57" unlockedFormula="1"/>
    <ignoredError sqref="B58:G59 B64:C64 B66:G74 D64:G64 D62:G63" formulaRange="1" unlockedFormula="1"/>
    <ignoredError sqref="B60:G61 B65:G65 B62:C6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000-000001000000}">
          <x14:formula1>
            <xm:f>'C:\Users\PEPEAR~2\AppData\Local\Temp\Rar$DI03.204\[Formatos_Anexo_1_Criterios_LDF (1).xlsm]Info General'!#REF!</xm:f>
          </x14:formula1>
          <x14:formula2>
            <xm:f>'C:\Users\PEPEAR~2\AppData\Local\Temp\Rar$DI03.204\[Formatos_Anexo_1_Criterios_LDF (1).xlsm]Info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 Arrieta</dc:creator>
  <cp:lastModifiedBy>Estefania</cp:lastModifiedBy>
  <cp:lastPrinted>2019-04-11T00:34:28Z</cp:lastPrinted>
  <dcterms:created xsi:type="dcterms:W3CDTF">2019-04-10T18:02:58Z</dcterms:created>
  <dcterms:modified xsi:type="dcterms:W3CDTF">2019-06-13T15:42:32Z</dcterms:modified>
</cp:coreProperties>
</file>