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5" yWindow="210" windowWidth="25485" windowHeight="14985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3" i="1" l="1"/>
  <c r="C53" i="1"/>
  <c r="G52" i="1"/>
  <c r="C52" i="1"/>
  <c r="G51" i="1"/>
  <c r="C51" i="1"/>
  <c r="G50" i="1"/>
  <c r="C50" i="1"/>
  <c r="G49" i="1"/>
  <c r="C49" i="1"/>
  <c r="I48" i="1"/>
  <c r="G48" i="1"/>
  <c r="C48" i="1"/>
  <c r="I47" i="1"/>
  <c r="G47" i="1"/>
  <c r="C47" i="1"/>
  <c r="I46" i="1"/>
  <c r="G46" i="1"/>
  <c r="C46" i="1"/>
  <c r="I45" i="1"/>
  <c r="G45" i="1"/>
  <c r="C45" i="1"/>
  <c r="I44" i="1"/>
  <c r="G44" i="1"/>
  <c r="C44" i="1"/>
  <c r="I43" i="1"/>
  <c r="C43" i="1"/>
  <c r="I42" i="1"/>
  <c r="C42" i="1"/>
</calcChain>
</file>

<file path=xl/sharedStrings.xml><?xml version="1.0" encoding="utf-8"?>
<sst xmlns="http://schemas.openxmlformats.org/spreadsheetml/2006/main" count="322" uniqueCount="127">
  <si>
    <t>UBICACIÓN</t>
  </si>
  <si>
    <t>OBRA O ACCION A REALIZAR</t>
  </si>
  <si>
    <t>COSTO</t>
  </si>
  <si>
    <t>ENTIDAD</t>
  </si>
  <si>
    <t>MUNICIPIO</t>
  </si>
  <si>
    <t>LOCALIDAD</t>
  </si>
  <si>
    <t>METAS</t>
  </si>
  <si>
    <t>UNIDAD DE MEDIDA</t>
  </si>
  <si>
    <t>BENEFICIARIOS</t>
  </si>
  <si>
    <t>REHABILITACION DE SERVICIOS SANITARIOS DE LA TELESECUNDARIA 73 DE LA COMUNIDAD DE SAN ELIAS</t>
  </si>
  <si>
    <t>GUANAJUATO</t>
  </si>
  <si>
    <t>CELAYA</t>
  </si>
  <si>
    <t>SAN ELIAS</t>
  </si>
  <si>
    <t>1 SERVICIO SANITARIO</t>
  </si>
  <si>
    <t>PERSONA</t>
  </si>
  <si>
    <t>REHABILITACION DE SERVICIOS SANITARIOS DE LA ESCUELA PRIMARIA CANDIDO NAVARRO DE LA COLONIA FOVISSSTE</t>
  </si>
  <si>
    <t>FOVISSSTE</t>
  </si>
  <si>
    <t>REHABILITACION DE SERVICIOS SANITARIOS EN EL CBTIS 198 DE LA COLONIA CIUDAD INDUSTRIAL</t>
  </si>
  <si>
    <t>CIUDAD INDUSTRIAL</t>
  </si>
  <si>
    <t>REHABILITACION DE SERVICIOS SANITARIOS DE LA TELESECUNDARIA 982</t>
  </si>
  <si>
    <t>SAN MARTIN DE CAMARGO</t>
  </si>
  <si>
    <t>AMPLIACION SAN RAFAEL</t>
  </si>
  <si>
    <t>AMPLIACION DE RED DE DISTRIBUCION DE ENERGIA ELECTRICA CALLES GARBANZO Y TRIGAL</t>
  </si>
  <si>
    <t>SAN FELIPE</t>
  </si>
  <si>
    <t>PRIMERA FRACCION DE CRESPO (EL MOLINO)</t>
  </si>
  <si>
    <t>RINCONADA ARBOLEDAS</t>
  </si>
  <si>
    <t>REHABILITACION DE CAMINO RURAL A BASE DE CARPETA DE CONCRETO ASFALTICO A LA COMUNIDAD DE TRES PUENTES</t>
  </si>
  <si>
    <t>TRES PUENTES</t>
  </si>
  <si>
    <t>LONGITUD: 1,804.69 ml  ANCHO PROMEDIO: 6.00 ml    AREA EN M2: 10,828.14</t>
  </si>
  <si>
    <t>REHABILITACION DE CAMINO RURAL A BASE DE CARPETA DE CONCRETO ASFALTICO A LA COMUNIDAD DE SAN LUIS REY</t>
  </si>
  <si>
    <t>SAN LUIS REY</t>
  </si>
  <si>
    <t>LONGITUD: 2,945 ml  ANCHO PROMEDIO: 6.00 ml    AREA EN M2: 17,670</t>
  </si>
  <si>
    <t>REHABILITACION DE CAMINO RURAL A BASE DE EMPEDRADO EMBOQUILLADO CON CONCRETO A LA COMUNIDAD CANOAS (CONGREGACION DE CANOAS) 1ER. ETAPA</t>
  </si>
  <si>
    <t>LONGITUD: 2,509.00 ml  ANCHO PROMEDIO: 4.00 ml    AREA EN M2: 10,036</t>
  </si>
  <si>
    <t>CONSTRUCCION DE SERVICIOS SANITARIOS EN EL SABES DE LA COLONIA SAN JUANICO</t>
  </si>
  <si>
    <t>CONSTRUCCION DE SERVICIOS SANITARIOS EN CETIS 115 CETMEJA DE LA CIUDAD INDUSTRIAL</t>
  </si>
  <si>
    <t>SAN JUANICO</t>
  </si>
  <si>
    <t>CONSTRUCCION DE BARDA PERIMETRAL EN JARDIN DE NIÑOS FRANCISCO EDUARDO TRESGUERRAS.</t>
  </si>
  <si>
    <t>CONSTRUCCION DE BARDA PERIMETRAL EN JARDIN DE NIÑOS IGNACIO RAMIREZ LOPEZ.</t>
  </si>
  <si>
    <t>CONSTRUCCION DE BARDA PERIMETRAL EN LA ESCUELA TELESECUNDARIA 28.</t>
  </si>
  <si>
    <t xml:space="preserve">CONSTRUCCION DE BARDA PERIMETRAL EN JARDIN DE NIÑOS MARIANO SILVA ACEVES. </t>
  </si>
  <si>
    <t>COL. LOS OLIVOS 2DA. SECCION</t>
  </si>
  <si>
    <t>COL. GUANAJUATO</t>
  </si>
  <si>
    <t>RINCON DE TAMAYO</t>
  </si>
  <si>
    <t>EL BECERRO (SANTOS DEGOLLADO)</t>
  </si>
  <si>
    <t>MONTE BLANCO</t>
  </si>
  <si>
    <t>PAVIMENTACION INTEGRAL</t>
  </si>
  <si>
    <t>AMPLIACION DE RED DE DISTRIBUCION DE ENERGIA ELECTRICA CALLES HULE, IZOTE Y PINDO.- COL. AMPLIACION SAN RAFAEL</t>
  </si>
  <si>
    <t>AMPLIACION DE RED DE DISTRIBUCION DE ENERGIA ELECTRICA CALLE MONTE EVEREST</t>
  </si>
  <si>
    <t>AMPLIACION DE RED DE DISTRIBUCION DE ENERGIA ELECTRICA CALLE CIRUELO</t>
  </si>
  <si>
    <t>AMPLIACION DE RED DE DISTRIBUCION DE ENERGIA ELECTRICA CALLES PRIVADA MONTERREY Y RIO GUAYALEJO</t>
  </si>
  <si>
    <t>AMPLIACION DE RED DE DISTRIBUCION DE ENERGIA ELECTRICA CALLES ARBOL DEL TULE, MENTA, CACAO, SEGUNDA DE CACAO, SIDRA Y CORCHO</t>
  </si>
  <si>
    <t>AMPLIACION DE RED DE DISTRIBUCION DE ENERGIA ELECTRICA CALLES DURAZNO Y GERANIO</t>
  </si>
  <si>
    <t>AMPLIACION DE RED DE DISTRIBUCION DE ENERGIA ELECTRICA CALLES AVENA, AZUCENA Y MOSTAZA</t>
  </si>
  <si>
    <t>LAGOS</t>
  </si>
  <si>
    <t>PARAISO 3RA SECC</t>
  </si>
  <si>
    <t>CANAL DE LABRADORES</t>
  </si>
  <si>
    <t>DEL BOSQUE 3RA SECC</t>
  </si>
  <si>
    <t>LA HUERTA</t>
  </si>
  <si>
    <t>1 ELECTRIFICACION</t>
  </si>
  <si>
    <t>1 BARDA</t>
  </si>
  <si>
    <t>PAVIMENTO DE CONCRETO HIDRÁULICO, GUARNICIONES Y BANQUETAS DEL CUERPO NORTE DE LA CALLE EJIDO DE SANTA TERESA</t>
  </si>
  <si>
    <t>AMPLIACION DE RED DE DISTRIBUCION DE ENERGIA ELECTRICA CALLE JUAN LOPEZ GARCIA</t>
  </si>
  <si>
    <t>AMPLIACION DE RED DE DISTRIBUCION DE ENERGIA ELECTRICA CALLE CUAUHTEMOC</t>
  </si>
  <si>
    <t>AMPLIACION DE RED DE DISTRIBUCION DE ENERGIA ELECTRICA CALLE CAMINO A SAN NICOLAS</t>
  </si>
  <si>
    <t>AMPLIACION DE RED DE DISTRIBUCION DE ENERGIA ELECTRICA CALLES ALTAMIRANO Y PRIVADA ALTAMIRANO</t>
  </si>
  <si>
    <t>AMPLIACION DE RED DE DISTRIBUCION DE ENERGIA ELECTRICA CALLE MATAMOROS</t>
  </si>
  <si>
    <t>AMPLIACION DE RED DE DISTRIBUCION DE ENERGIA ELECTRICA CALLE CERRADA DE JUAREZ</t>
  </si>
  <si>
    <t>AMPLIACION DE RED DE DISTRIBUCION DE ENERGIA ELECTRICA CALLE ALFREDO GOMEZ LEON</t>
  </si>
  <si>
    <t xml:space="preserve">AMPLIACION DE RED DE DISTRIBUCION DE ENERGIA ELECTRICA CALLE PRIVADA MARIA DE LOS ANGELES </t>
  </si>
  <si>
    <t>AMPLIACION DE RED DE DISTRIBUCION DE ENERGIA ELECTRICA CALLE 20 DE NOVIEMBRE</t>
  </si>
  <si>
    <t>AMPLIACION DE RED DE DISTRIBUCION DE ENERGIA ELECTRICA CALLE CAMINO REAL</t>
  </si>
  <si>
    <t>GASCA</t>
  </si>
  <si>
    <t>LOS TRES PUENTES</t>
  </si>
  <si>
    <t>LA MACHUCA</t>
  </si>
  <si>
    <t>SAN JUAN DE LA VEGA</t>
  </si>
  <si>
    <t>SAN RAFAEL DE YUSTIS (LORETIO)</t>
  </si>
  <si>
    <t>EL PUESTO</t>
  </si>
  <si>
    <t>SANTA MARIA DEL REFUGIO</t>
  </si>
  <si>
    <t>SAN JOSE DE GUANAJUATO</t>
  </si>
  <si>
    <t>MICHINELAS</t>
  </si>
  <si>
    <t>ELECTRIFICACION Y EQUIPAMIENTO DE POZO DE AGUA POTABLE</t>
  </si>
  <si>
    <t>1 EQUIPAMIENTO</t>
  </si>
  <si>
    <t>AMPLIACION DE RED DE DRENAJE SANITARIO EN VARIAS CALLES DE LA COLONIA.- ART 45 A.IX RLOPySRM</t>
  </si>
  <si>
    <t>1 RED DE DRENAJE</t>
  </si>
  <si>
    <t>CONGREGACION DE CANOAS</t>
  </si>
  <si>
    <t>ESTRADA</t>
  </si>
  <si>
    <t>REHABILITACION DE CAMINO RURAL A BASE DE CARPETA DE CONCRETO ASFALTICO A LA COMUNIDAD DE ESTRADA</t>
  </si>
  <si>
    <t>LONGITUD: 1,125 ml  ANCHO PROMEDIO: 5.50 ml    AREA EN M2: 6,187.5</t>
  </si>
  <si>
    <t>RED DE DRENAJE SANITARIO EN VARIAS CALLES EN LA COMUNIDAD DE SAN ANTONIO GALLARDO MUNICIPIO DE CELAYA, GTO</t>
  </si>
  <si>
    <t>AMPLIACION DE LA RED DE DRENAJE SANITARIO Y DE LA RED DE AGUA POTABLE DE LA CALLE SAN JUAN DIEGO Y PRIVADAS, COMUNIDAD LA AURORA</t>
  </si>
  <si>
    <t>AMPLIACION DE LA RED DE DRENAJE SANITARIO Y DE LA RED DE AGUA POTABLE DE LAS CALLES AGUSTIN MELGAR, PRIVADA AGUSTIN MELGAR Y CALLE MORELOS, COMUNIDAD MICHINELAS</t>
  </si>
  <si>
    <t>AMPLIACION DE LA RED DE DRENAJE SANITARIO Y RED DE AGUA POTABLE DE LA CALLE SANTA MARÍA Y SUS PRIVADAS DE LA COMUNIDAD DE ESTRADA</t>
  </si>
  <si>
    <t>SAN ANTONIO GALLARDO</t>
  </si>
  <si>
    <t>LA AURORA</t>
  </si>
  <si>
    <t>1 RED DE DRENAJE 1 RED DE AGUA POTABLE</t>
  </si>
  <si>
    <t>18 COMUNIDADES</t>
  </si>
  <si>
    <t>18 EQUIPAMIENTOS DE CLORADOR</t>
  </si>
  <si>
    <t>8 COMUNIDADES</t>
  </si>
  <si>
    <t>8 REHABILITACIONES DE TANQUES</t>
  </si>
  <si>
    <t>EQUIPAMIENTO PARA EL POZO DE AGUA POTABLE: CONSTRUCCION DE CASETAS PARA PROTECCION DE SISTEMAS DE CLORACION DE AGUA PARA USO Y CONSUMO HUMANO EN 18 COMUNIDADES</t>
  </si>
  <si>
    <t>REHABILITACION DE LAS INSTALACIONES DEL SISTEMA DE AGUA POTABLE: REHABILITACION CON PINTURA INTERIOR DE TANQUES DE ALMACENAMIENTO DE AGUA PARA USO Y CONSUMO HUMANO EN 8 COMUNIDADES</t>
  </si>
  <si>
    <t>CONSTRUCCION DE 26 CUARTOS DORMITORIO EN LAS COLONIAS: SAN FELIPE, LA CRUZ, CANAL DE LABRADORES, EL ROBLE, EL PARAISO 1RA y 2DA SECCION, JUAN PABLO II, LA ESPERANZA, SANTA RITA Y AMPLIACION EMILIANO ZAPATA</t>
  </si>
  <si>
    <t>CONSTRUCCION DE 23 CUARTOS DORMITORIO EN LAS COLONIAS: FELIPE ANGELES, LOS LAGOS, MONTEBLANCO, EJIDAL, PROGRESO SOLIDARIDAD 1ER SECCION, DEL BOSQUE 2DA Y 3RA SECCION</t>
  </si>
  <si>
    <t>10 COLONIAS URBANAS</t>
  </si>
  <si>
    <t>9 COLONIAS URBANAS</t>
  </si>
  <si>
    <t>26 CUARTOS ADICIONALES</t>
  </si>
  <si>
    <t>23 CUARTOS ADICIONALES</t>
  </si>
  <si>
    <t xml:space="preserve">CONSTRUCCION DE 31 CUARTOS DORMITORIO EN LAS COMUNIDADES: LA LAJA, SAN MARTIN DE CAMARGO, RANCHO CAMARGO, SAN LUIS REY, PLANCARTE Y LA TRINIDAD </t>
  </si>
  <si>
    <t>CONSTRUCCION DE 31 CUARTOS DORMITORIO EN LAS COMUNIDADES: SAN MIGUEL OCTOPAN, JAUREGUI, TENERIA DEL SANTUARIO, SAN JOSE DE MENDOZA Y SAN ANTONIO GALLARDO</t>
  </si>
  <si>
    <t>CONSTRUCCION DE 22 CUARTOS DORMITORIO EN LAS COMUNIDADES: SAN JUAN DE LA VEGA, LA AURORA, LOS GALVANES Y LOS CAPULINES</t>
  </si>
  <si>
    <t>CONSTRUCCION DE 33 CUARTOS DORMITORIO EN LAS COMUNIDADES: SAN ISIDRO DE ELGUERA, LA ESPERANZA DE YUSTIS, ROQUE, GASCA Y SAN CAYETANO</t>
  </si>
  <si>
    <t>CONSTRUCCION DE 27 CUARTOS DORMITORIO EN LAS COMUNIDADES: LA CONCEPCION, SAN ISIDRO DE LA CONCEPCION, SAN ELIAS, SANTA TERESA, PRESA BLANCA, SAN ANTONIO ESPINOZA, TRES PUENTES, SAN NICOLAS DE ESQUIROS</t>
  </si>
  <si>
    <t>CONSTRUCCION DE 31 CUARTOS DORMITORIO EN LAS COMUNIDADES: PUERTA DEL MONTE (ELGUERA), SAN JOSE DE GUANAJUATO, EL BECERRO (SANTOS DEGOLLADO) Y ESTRADA</t>
  </si>
  <si>
    <t>CONSTRUCCION DE 33 CUARTOS DORMITORIO EN LAS COMUNIDADES: FRACCIONAMIENTO EL PUENTE, SAN ISIDRO DE CRESPO, LA PALMITA DE SAN GABRIEL, PRIMERA FRACCION DE CRESPO, ARREGUIN DE ABAJO Y MICHINELAS</t>
  </si>
  <si>
    <t>CONSTRUCCION DE 32 CUARTOS DORMITORIO EN LAS COMUNIDADES: RANCHO SECO, SANTA ANITA, EL PUESTO, JOFRE, SANTA MARIA DEL REFUGIO, EL SAUZ DE VILLASEÑOR Y OJO SECO</t>
  </si>
  <si>
    <t>CONSTRUCCION DE 24 CUARTOS DORMITORIO EN LAS COMUNIDADES: SAN ISIDRO DE TROJES, JUAN MARTIN, SAN LORENZO, SAN JOSE EL NUEVO Y LA LUZ</t>
  </si>
  <si>
    <t>CONSTRUCCION DE 24 CUARTOS DORMITORIO EN LAS COMUNIDADES: LA CRUZ, LOS MANCERA, RINCON DE TAMAYO, EL NUEVO PORVENIR (EL PUJIDO), SAN ISIDRO DEL PALMAR Y LOS ALAMOS</t>
  </si>
  <si>
    <t>COMUNIDADES DEL POLO 1</t>
  </si>
  <si>
    <t>COMUNIDADES DEL POLO 2</t>
  </si>
  <si>
    <t>COMUNIDADES DEL POLO 3</t>
  </si>
  <si>
    <t>COMUNIDADES DEL POLO 4</t>
  </si>
  <si>
    <t>1</t>
  </si>
  <si>
    <t xml:space="preserve"> $474,091.34 </t>
  </si>
  <si>
    <t>215</t>
  </si>
  <si>
    <t>MUNICIPIO DE CELAYA GUANAJUATO</t>
  </si>
  <si>
    <t>Montos que reciban obras y acciones a realizar con FAISM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</si>
</sst>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2" x14ac:knownFonts="1">
    <font>
      <sz val="9"/>
      <color theme="1"/>
      <name val="Antenna Regular"/>
      <family val="2"/>
    </font>
    <font>
      <sz val="9"/>
      <color theme="1"/>
      <name val="Antenna Regular"/>
      <family val="2"/>
    </font>
    <font>
      <sz val="8"/>
      <name val="Antenna Regular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sz val="9"/>
      <color theme="8" tint="0.79998168889431442"/>
      <name val="Arial"/>
      <family val="2"/>
    </font>
    <font>
      <sz val="9"/>
      <color theme="1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1" applyNumberFormat="0" applyFill="0" applyAlignment="0" applyProtection="0"/>
    <xf numFmtId="0" fontId="4" fillId="0" borderId="0" applyFont="0" applyProtection="0">
      <alignment horizontal="center" vertical="center"/>
    </xf>
  </cellStyleXfs>
  <cellXfs count="19">
    <xf numFmtId="0" fontId="0" fillId="0" borderId="0" xfId="0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44" fontId="3" fillId="0" borderId="0" xfId="1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44" fontId="3" fillId="0" borderId="2" xfId="1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44" fontId="8" fillId="0" borderId="0" xfId="1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6" xfId="1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 wrapText="1"/>
    </xf>
  </cellXfs>
  <cellStyles count="4">
    <cellStyle name="Estilo 1" xfId="3"/>
    <cellStyle name="Moneda" xfId="1" builtinId="4"/>
    <cellStyle name="Normal" xfId="0" builtinId="0"/>
    <cellStyle name="Total 2" xfId="2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8" tint="0.7999816888943144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A5:I57" totalsRowShown="0" headerRowDxfId="10" dataDxfId="9">
  <tableColumns count="9">
    <tableColumn id="1" name="1" dataDxfId="8"/>
    <tableColumn id="2" name="REHABILITACION DE SERVICIOS SANITARIOS DE LA TELESECUNDARIA 73 DE LA COMUNIDAD DE SAN ELIAS" dataDxfId="7"/>
    <tableColumn id="3" name=" $474,091.34 " dataDxfId="6" dataCellStyle="Moneda"/>
    <tableColumn id="4" name="GUANAJUATO" dataDxfId="5"/>
    <tableColumn id="5" name="CELAYA" dataDxfId="4"/>
    <tableColumn id="6" name="SAN ELIAS" dataDxfId="3"/>
    <tableColumn id="7" name="1 SERVICIO SANITARIO" dataDxfId="2"/>
    <tableColumn id="8" name="PERSONA" dataDxfId="1"/>
    <tableColumn id="9" name="215" dataDxfId="0"/>
  </tableColumns>
  <tableStyleInfo name="TableStyleMedium2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workbookViewId="0">
      <pane xSplit="2" ySplit="6" topLeftCell="C7" activePane="bottomRight" state="frozen"/>
      <selection pane="topRight" activeCell="C1" sqref="C1"/>
      <selection pane="bottomLeft" activeCell="A4" sqref="A4"/>
      <selection pane="bottomRight" activeCell="D15" sqref="D15"/>
    </sheetView>
  </sheetViews>
  <sheetFormatPr baseColWidth="10" defaultRowHeight="28.5" customHeight="1" x14ac:dyDescent="0.2"/>
  <cols>
    <col min="1" max="1" width="6.5546875" style="1" customWidth="1"/>
    <col min="2" max="2" width="60.6640625" style="2" customWidth="1"/>
    <col min="3" max="3" width="11.21875" style="3" customWidth="1"/>
    <col min="4" max="4" width="10.33203125" style="1" customWidth="1"/>
    <col min="5" max="5" width="9.44140625" style="1" customWidth="1"/>
    <col min="6" max="6" width="21.109375" style="1" customWidth="1"/>
    <col min="7" max="7" width="29.109375" style="1" customWidth="1"/>
    <col min="8" max="16384" width="11.5546875" style="1"/>
  </cols>
  <sheetData>
    <row r="1" spans="1:9" ht="28.5" customHeight="1" x14ac:dyDescent="0.2">
      <c r="B1" s="18" t="s">
        <v>125</v>
      </c>
      <c r="C1" s="18"/>
      <c r="D1" s="18"/>
      <c r="E1" s="18"/>
      <c r="F1" s="18"/>
      <c r="G1" s="18"/>
      <c r="H1" s="18"/>
      <c r="I1" s="18"/>
    </row>
    <row r="2" spans="1:9" ht="28.5" customHeight="1" x14ac:dyDescent="0.2">
      <c r="B2" s="18" t="s">
        <v>126</v>
      </c>
      <c r="C2" s="18"/>
      <c r="D2" s="18"/>
      <c r="E2" s="18"/>
      <c r="F2" s="18"/>
      <c r="G2" s="18"/>
      <c r="H2" s="18"/>
      <c r="I2" s="18"/>
    </row>
    <row r="3" spans="1:9" ht="28.5" customHeight="1" x14ac:dyDescent="0.2">
      <c r="B3" s="9"/>
      <c r="C3" s="10"/>
      <c r="D3" s="11" t="s">
        <v>0</v>
      </c>
      <c r="E3" s="12"/>
      <c r="F3" s="13"/>
      <c r="G3" s="9"/>
      <c r="H3" s="9"/>
      <c r="I3" s="9"/>
    </row>
    <row r="4" spans="1:9" ht="28.5" customHeight="1" x14ac:dyDescent="0.2">
      <c r="B4" s="14" t="s">
        <v>1</v>
      </c>
      <c r="C4" s="15" t="s">
        <v>2</v>
      </c>
      <c r="D4" s="14" t="s">
        <v>3</v>
      </c>
      <c r="E4" s="14" t="s">
        <v>4</v>
      </c>
      <c r="F4" s="14" t="s">
        <v>5</v>
      </c>
      <c r="G4" s="14" t="s">
        <v>6</v>
      </c>
      <c r="H4" s="14" t="s">
        <v>7</v>
      </c>
      <c r="I4" s="14" t="s">
        <v>8</v>
      </c>
    </row>
    <row r="5" spans="1:9" s="8" customFormat="1" ht="25.5" customHeight="1" x14ac:dyDescent="0.2">
      <c r="A5" s="16" t="s">
        <v>122</v>
      </c>
      <c r="B5" s="5" t="s">
        <v>9</v>
      </c>
      <c r="C5" s="6" t="s">
        <v>123</v>
      </c>
      <c r="D5" s="7" t="s">
        <v>10</v>
      </c>
      <c r="E5" s="7" t="s">
        <v>11</v>
      </c>
      <c r="F5" s="5" t="s">
        <v>12</v>
      </c>
      <c r="G5" s="7" t="s">
        <v>13</v>
      </c>
      <c r="H5" s="7" t="s">
        <v>14</v>
      </c>
      <c r="I5" s="17" t="s">
        <v>124</v>
      </c>
    </row>
    <row r="6" spans="1:9" s="4" customFormat="1" ht="36" customHeight="1" x14ac:dyDescent="0.2">
      <c r="A6" s="16">
        <v>2</v>
      </c>
      <c r="B6" s="5" t="s">
        <v>15</v>
      </c>
      <c r="C6" s="6">
        <v>189693.8</v>
      </c>
      <c r="D6" s="7" t="s">
        <v>10</v>
      </c>
      <c r="E6" s="7" t="s">
        <v>11</v>
      </c>
      <c r="F6" s="5" t="s">
        <v>16</v>
      </c>
      <c r="G6" s="7" t="s">
        <v>13</v>
      </c>
      <c r="H6" s="7" t="s">
        <v>14</v>
      </c>
      <c r="I6" s="7">
        <v>238</v>
      </c>
    </row>
    <row r="7" spans="1:9" ht="39.75" customHeight="1" x14ac:dyDescent="0.2">
      <c r="A7" s="16">
        <v>3</v>
      </c>
      <c r="B7" s="5" t="s">
        <v>17</v>
      </c>
      <c r="C7" s="6">
        <v>215888.25</v>
      </c>
      <c r="D7" s="7" t="s">
        <v>10</v>
      </c>
      <c r="E7" s="7" t="s">
        <v>11</v>
      </c>
      <c r="F7" s="5" t="s">
        <v>18</v>
      </c>
      <c r="G7" s="7" t="s">
        <v>13</v>
      </c>
      <c r="H7" s="7" t="s">
        <v>14</v>
      </c>
      <c r="I7" s="7">
        <v>1150</v>
      </c>
    </row>
    <row r="8" spans="1:9" ht="39.75" customHeight="1" x14ac:dyDescent="0.2">
      <c r="A8" s="16">
        <v>4</v>
      </c>
      <c r="B8" s="5" t="s">
        <v>19</v>
      </c>
      <c r="C8" s="6">
        <v>232037.9</v>
      </c>
      <c r="D8" s="7" t="s">
        <v>10</v>
      </c>
      <c r="E8" s="7" t="s">
        <v>11</v>
      </c>
      <c r="F8" s="5" t="s">
        <v>20</v>
      </c>
      <c r="G8" s="7" t="s">
        <v>13</v>
      </c>
      <c r="H8" s="7" t="s">
        <v>14</v>
      </c>
      <c r="I8" s="7">
        <v>378</v>
      </c>
    </row>
    <row r="9" spans="1:9" ht="39.75" customHeight="1" x14ac:dyDescent="0.2">
      <c r="A9" s="16">
        <v>5</v>
      </c>
      <c r="B9" s="5" t="s">
        <v>34</v>
      </c>
      <c r="C9" s="6">
        <v>1208566.78</v>
      </c>
      <c r="D9" s="7" t="s">
        <v>10</v>
      </c>
      <c r="E9" s="7" t="s">
        <v>11</v>
      </c>
      <c r="F9" s="5" t="s">
        <v>36</v>
      </c>
      <c r="G9" s="7" t="s">
        <v>13</v>
      </c>
      <c r="H9" s="7" t="s">
        <v>14</v>
      </c>
      <c r="I9" s="7">
        <v>815</v>
      </c>
    </row>
    <row r="10" spans="1:9" ht="39.75" customHeight="1" x14ac:dyDescent="0.2">
      <c r="A10" s="16">
        <v>6</v>
      </c>
      <c r="B10" s="5" t="s">
        <v>35</v>
      </c>
      <c r="C10" s="6">
        <v>1256179.53</v>
      </c>
      <c r="D10" s="7" t="s">
        <v>10</v>
      </c>
      <c r="E10" s="7" t="s">
        <v>11</v>
      </c>
      <c r="F10" s="5" t="s">
        <v>18</v>
      </c>
      <c r="G10" s="7" t="s">
        <v>13</v>
      </c>
      <c r="H10" s="7" t="s">
        <v>14</v>
      </c>
      <c r="I10" s="7">
        <v>798</v>
      </c>
    </row>
    <row r="11" spans="1:9" ht="39.75" customHeight="1" x14ac:dyDescent="0.2">
      <c r="A11" s="16">
        <v>7</v>
      </c>
      <c r="B11" s="5" t="s">
        <v>37</v>
      </c>
      <c r="C11" s="6">
        <v>386455.22</v>
      </c>
      <c r="D11" s="7" t="s">
        <v>10</v>
      </c>
      <c r="E11" s="7" t="s">
        <v>11</v>
      </c>
      <c r="F11" s="5" t="s">
        <v>41</v>
      </c>
      <c r="G11" s="7" t="s">
        <v>60</v>
      </c>
      <c r="H11" s="7" t="s">
        <v>14</v>
      </c>
      <c r="I11" s="7">
        <v>82</v>
      </c>
    </row>
    <row r="12" spans="1:9" ht="39.75" customHeight="1" x14ac:dyDescent="0.2">
      <c r="A12" s="16">
        <v>8</v>
      </c>
      <c r="B12" s="5" t="s">
        <v>38</v>
      </c>
      <c r="C12" s="6">
        <v>454767.93</v>
      </c>
      <c r="D12" s="7" t="s">
        <v>10</v>
      </c>
      <c r="E12" s="7" t="s">
        <v>11</v>
      </c>
      <c r="F12" s="5" t="s">
        <v>42</v>
      </c>
      <c r="G12" s="7" t="s">
        <v>60</v>
      </c>
      <c r="H12" s="7" t="s">
        <v>14</v>
      </c>
      <c r="I12" s="7">
        <v>101</v>
      </c>
    </row>
    <row r="13" spans="1:9" ht="39.75" customHeight="1" x14ac:dyDescent="0.2">
      <c r="A13" s="16">
        <v>9</v>
      </c>
      <c r="B13" s="5" t="s">
        <v>39</v>
      </c>
      <c r="C13" s="6">
        <v>429999.99</v>
      </c>
      <c r="D13" s="7" t="s">
        <v>10</v>
      </c>
      <c r="E13" s="7" t="s">
        <v>11</v>
      </c>
      <c r="F13" s="5" t="s">
        <v>43</v>
      </c>
      <c r="G13" s="7" t="s">
        <v>60</v>
      </c>
      <c r="H13" s="7" t="s">
        <v>14</v>
      </c>
      <c r="I13" s="7">
        <v>384</v>
      </c>
    </row>
    <row r="14" spans="1:9" ht="39.75" customHeight="1" x14ac:dyDescent="0.2">
      <c r="A14" s="16">
        <v>10</v>
      </c>
      <c r="B14" s="5" t="s">
        <v>40</v>
      </c>
      <c r="C14" s="6">
        <v>185835.14</v>
      </c>
      <c r="D14" s="7" t="s">
        <v>10</v>
      </c>
      <c r="E14" s="7" t="s">
        <v>11</v>
      </c>
      <c r="F14" s="5" t="s">
        <v>44</v>
      </c>
      <c r="G14" s="7" t="s">
        <v>60</v>
      </c>
      <c r="H14" s="7" t="s">
        <v>14</v>
      </c>
      <c r="I14" s="7">
        <v>115</v>
      </c>
    </row>
    <row r="15" spans="1:9" ht="39.75" customHeight="1" x14ac:dyDescent="0.2">
      <c r="A15" s="16">
        <v>11</v>
      </c>
      <c r="B15" s="5" t="s">
        <v>61</v>
      </c>
      <c r="C15" s="6">
        <v>2391414.41</v>
      </c>
      <c r="D15" s="7" t="s">
        <v>10</v>
      </c>
      <c r="E15" s="7" t="s">
        <v>11</v>
      </c>
      <c r="F15" s="5" t="s">
        <v>45</v>
      </c>
      <c r="G15" s="7" t="s">
        <v>46</v>
      </c>
      <c r="H15" s="7" t="s">
        <v>14</v>
      </c>
      <c r="I15" s="7">
        <v>695</v>
      </c>
    </row>
    <row r="16" spans="1:9" ht="39.75" customHeight="1" x14ac:dyDescent="0.2">
      <c r="A16" s="16">
        <v>12</v>
      </c>
      <c r="B16" s="5" t="s">
        <v>47</v>
      </c>
      <c r="C16" s="6">
        <v>437698.4</v>
      </c>
      <c r="D16" s="7" t="s">
        <v>10</v>
      </c>
      <c r="E16" s="7" t="s">
        <v>11</v>
      </c>
      <c r="F16" s="5" t="s">
        <v>21</v>
      </c>
      <c r="G16" s="7" t="s">
        <v>59</v>
      </c>
      <c r="H16" s="7" t="s">
        <v>14</v>
      </c>
      <c r="I16" s="7">
        <v>48</v>
      </c>
    </row>
    <row r="17" spans="1:9" ht="39.75" customHeight="1" x14ac:dyDescent="0.2">
      <c r="A17" s="16">
        <v>13</v>
      </c>
      <c r="B17" s="5" t="s">
        <v>48</v>
      </c>
      <c r="C17" s="6">
        <v>170979.8</v>
      </c>
      <c r="D17" s="7" t="s">
        <v>10</v>
      </c>
      <c r="E17" s="7" t="s">
        <v>11</v>
      </c>
      <c r="F17" s="5" t="s">
        <v>54</v>
      </c>
      <c r="G17" s="7" t="s">
        <v>59</v>
      </c>
      <c r="H17" s="7" t="s">
        <v>14</v>
      </c>
      <c r="I17" s="7">
        <v>19</v>
      </c>
    </row>
    <row r="18" spans="1:9" ht="39.75" customHeight="1" x14ac:dyDescent="0.2">
      <c r="A18" s="16">
        <v>14</v>
      </c>
      <c r="B18" s="5" t="s">
        <v>22</v>
      </c>
      <c r="C18" s="6">
        <v>118087.78</v>
      </c>
      <c r="D18" s="7" t="s">
        <v>10</v>
      </c>
      <c r="E18" s="7" t="s">
        <v>11</v>
      </c>
      <c r="F18" s="5" t="s">
        <v>23</v>
      </c>
      <c r="G18" s="7" t="s">
        <v>59</v>
      </c>
      <c r="H18" s="7" t="s">
        <v>14</v>
      </c>
      <c r="I18" s="7">
        <v>14</v>
      </c>
    </row>
    <row r="19" spans="1:9" ht="39.75" customHeight="1" x14ac:dyDescent="0.2">
      <c r="A19" s="16">
        <v>15</v>
      </c>
      <c r="B19" s="5" t="s">
        <v>49</v>
      </c>
      <c r="C19" s="6">
        <v>237173.49</v>
      </c>
      <c r="D19" s="7" t="s">
        <v>10</v>
      </c>
      <c r="E19" s="7" t="s">
        <v>11</v>
      </c>
      <c r="F19" s="5" t="s">
        <v>55</v>
      </c>
      <c r="G19" s="7" t="s">
        <v>59</v>
      </c>
      <c r="H19" s="7" t="s">
        <v>14</v>
      </c>
      <c r="I19" s="7">
        <v>35</v>
      </c>
    </row>
    <row r="20" spans="1:9" ht="39.75" customHeight="1" x14ac:dyDescent="0.2">
      <c r="A20" s="16">
        <v>16</v>
      </c>
      <c r="B20" s="5" t="s">
        <v>50</v>
      </c>
      <c r="C20" s="6">
        <v>471183.34</v>
      </c>
      <c r="D20" s="7" t="s">
        <v>10</v>
      </c>
      <c r="E20" s="7" t="s">
        <v>11</v>
      </c>
      <c r="F20" s="5" t="s">
        <v>56</v>
      </c>
      <c r="G20" s="7" t="s">
        <v>59</v>
      </c>
      <c r="H20" s="7" t="s">
        <v>14</v>
      </c>
      <c r="I20" s="7">
        <v>47</v>
      </c>
    </row>
    <row r="21" spans="1:9" ht="39.75" customHeight="1" x14ac:dyDescent="0.2">
      <c r="A21" s="16">
        <v>17</v>
      </c>
      <c r="B21" s="5" t="s">
        <v>51</v>
      </c>
      <c r="C21" s="6">
        <v>226114.57</v>
      </c>
      <c r="D21" s="7" t="s">
        <v>10</v>
      </c>
      <c r="E21" s="7" t="s">
        <v>11</v>
      </c>
      <c r="F21" s="5" t="s">
        <v>57</v>
      </c>
      <c r="G21" s="7" t="s">
        <v>59</v>
      </c>
      <c r="H21" s="7" t="s">
        <v>14</v>
      </c>
      <c r="I21" s="7">
        <v>38</v>
      </c>
    </row>
    <row r="22" spans="1:9" ht="39.75" customHeight="1" x14ac:dyDescent="0.2">
      <c r="A22" s="16">
        <v>18</v>
      </c>
      <c r="B22" s="5" t="s">
        <v>52</v>
      </c>
      <c r="C22" s="6">
        <v>465127.83</v>
      </c>
      <c r="D22" s="7" t="s">
        <v>10</v>
      </c>
      <c r="E22" s="7" t="s">
        <v>11</v>
      </c>
      <c r="F22" s="5" t="s">
        <v>58</v>
      </c>
      <c r="G22" s="7" t="s">
        <v>59</v>
      </c>
      <c r="H22" s="7" t="s">
        <v>14</v>
      </c>
      <c r="I22" s="7">
        <v>52</v>
      </c>
    </row>
    <row r="23" spans="1:9" ht="39.75" customHeight="1" x14ac:dyDescent="0.2">
      <c r="A23" s="16">
        <v>19</v>
      </c>
      <c r="B23" s="5" t="s">
        <v>53</v>
      </c>
      <c r="C23" s="6">
        <v>259251.25</v>
      </c>
      <c r="D23" s="7" t="s">
        <v>10</v>
      </c>
      <c r="E23" s="7" t="s">
        <v>11</v>
      </c>
      <c r="F23" s="5" t="s">
        <v>23</v>
      </c>
      <c r="G23" s="7" t="s">
        <v>59</v>
      </c>
      <c r="H23" s="7" t="s">
        <v>14</v>
      </c>
      <c r="I23" s="7">
        <v>21</v>
      </c>
    </row>
    <row r="24" spans="1:9" ht="39.75" customHeight="1" x14ac:dyDescent="0.2">
      <c r="A24" s="16">
        <v>20</v>
      </c>
      <c r="B24" s="5" t="s">
        <v>62</v>
      </c>
      <c r="C24" s="6">
        <v>256604.45</v>
      </c>
      <c r="D24" s="7" t="s">
        <v>10</v>
      </c>
      <c r="E24" s="7" t="s">
        <v>11</v>
      </c>
      <c r="F24" s="5" t="s">
        <v>72</v>
      </c>
      <c r="G24" s="7" t="s">
        <v>59</v>
      </c>
      <c r="H24" s="7" t="s">
        <v>14</v>
      </c>
      <c r="I24" s="7">
        <v>29</v>
      </c>
    </row>
    <row r="25" spans="1:9" ht="39.75" customHeight="1" x14ac:dyDescent="0.2">
      <c r="A25" s="16">
        <v>21</v>
      </c>
      <c r="B25" s="5" t="s">
        <v>63</v>
      </c>
      <c r="C25" s="6">
        <v>88309.63</v>
      </c>
      <c r="D25" s="7" t="s">
        <v>10</v>
      </c>
      <c r="E25" s="7" t="s">
        <v>11</v>
      </c>
      <c r="F25" s="5" t="s">
        <v>24</v>
      </c>
      <c r="G25" s="7" t="s">
        <v>59</v>
      </c>
      <c r="H25" s="7" t="s">
        <v>14</v>
      </c>
      <c r="I25" s="7">
        <v>9</v>
      </c>
    </row>
    <row r="26" spans="1:9" ht="39.75" customHeight="1" x14ac:dyDescent="0.2">
      <c r="A26" s="16">
        <v>22</v>
      </c>
      <c r="B26" s="5" t="s">
        <v>64</v>
      </c>
      <c r="C26" s="6">
        <v>39542.879999999997</v>
      </c>
      <c r="D26" s="7" t="s">
        <v>10</v>
      </c>
      <c r="E26" s="7" t="s">
        <v>11</v>
      </c>
      <c r="F26" s="5" t="s">
        <v>73</v>
      </c>
      <c r="G26" s="7" t="s">
        <v>59</v>
      </c>
      <c r="H26" s="7" t="s">
        <v>14</v>
      </c>
      <c r="I26" s="7">
        <v>15</v>
      </c>
    </row>
    <row r="27" spans="1:9" ht="39.75" customHeight="1" x14ac:dyDescent="0.2">
      <c r="A27" s="16">
        <v>23</v>
      </c>
      <c r="B27" s="5" t="s">
        <v>65</v>
      </c>
      <c r="C27" s="6">
        <v>310655.05499999999</v>
      </c>
      <c r="D27" s="7" t="s">
        <v>10</v>
      </c>
      <c r="E27" s="7" t="s">
        <v>11</v>
      </c>
      <c r="F27" s="5" t="s">
        <v>74</v>
      </c>
      <c r="G27" s="7" t="s">
        <v>59</v>
      </c>
      <c r="H27" s="7" t="s">
        <v>14</v>
      </c>
      <c r="I27" s="7">
        <v>17</v>
      </c>
    </row>
    <row r="28" spans="1:9" ht="39.75" customHeight="1" x14ac:dyDescent="0.2">
      <c r="A28" s="16">
        <v>24</v>
      </c>
      <c r="B28" s="5" t="s">
        <v>66</v>
      </c>
      <c r="C28" s="6">
        <v>312771.93</v>
      </c>
      <c r="D28" s="7" t="s">
        <v>10</v>
      </c>
      <c r="E28" s="7" t="s">
        <v>11</v>
      </c>
      <c r="F28" s="5" t="s">
        <v>75</v>
      </c>
      <c r="G28" s="7" t="s">
        <v>59</v>
      </c>
      <c r="H28" s="7" t="s">
        <v>14</v>
      </c>
      <c r="I28" s="7">
        <v>22</v>
      </c>
    </row>
    <row r="29" spans="1:9" ht="39.75" customHeight="1" x14ac:dyDescent="0.2">
      <c r="A29" s="16">
        <v>25</v>
      </c>
      <c r="B29" s="5" t="s">
        <v>67</v>
      </c>
      <c r="C29" s="6">
        <v>240171.91500000001</v>
      </c>
      <c r="D29" s="7" t="s">
        <v>10</v>
      </c>
      <c r="E29" s="7" t="s">
        <v>11</v>
      </c>
      <c r="F29" s="5" t="s">
        <v>76</v>
      </c>
      <c r="G29" s="7" t="s">
        <v>59</v>
      </c>
      <c r="H29" s="7" t="s">
        <v>14</v>
      </c>
      <c r="I29" s="7">
        <v>27</v>
      </c>
    </row>
    <row r="30" spans="1:9" ht="39.75" customHeight="1" x14ac:dyDescent="0.2">
      <c r="A30" s="16">
        <v>26</v>
      </c>
      <c r="B30" s="5" t="s">
        <v>68</v>
      </c>
      <c r="C30" s="6">
        <v>177899.64</v>
      </c>
      <c r="D30" s="7" t="s">
        <v>10</v>
      </c>
      <c r="E30" s="7" t="s">
        <v>11</v>
      </c>
      <c r="F30" s="5" t="s">
        <v>77</v>
      </c>
      <c r="G30" s="7" t="s">
        <v>59</v>
      </c>
      <c r="H30" s="7" t="s">
        <v>14</v>
      </c>
      <c r="I30" s="7">
        <v>15</v>
      </c>
    </row>
    <row r="31" spans="1:9" ht="39.75" customHeight="1" x14ac:dyDescent="0.2">
      <c r="A31" s="16">
        <v>27</v>
      </c>
      <c r="B31" s="5" t="s">
        <v>69</v>
      </c>
      <c r="C31" s="6">
        <v>126072.87</v>
      </c>
      <c r="D31" s="7" t="s">
        <v>10</v>
      </c>
      <c r="E31" s="7" t="s">
        <v>11</v>
      </c>
      <c r="F31" s="5" t="s">
        <v>78</v>
      </c>
      <c r="G31" s="7" t="s">
        <v>59</v>
      </c>
      <c r="H31" s="7" t="s">
        <v>14</v>
      </c>
      <c r="I31" s="7">
        <v>17</v>
      </c>
    </row>
    <row r="32" spans="1:9" ht="39.75" customHeight="1" x14ac:dyDescent="0.2">
      <c r="A32" s="16">
        <v>28</v>
      </c>
      <c r="B32" s="5" t="s">
        <v>70</v>
      </c>
      <c r="C32" s="6">
        <v>262925.69</v>
      </c>
      <c r="D32" s="7" t="s">
        <v>10</v>
      </c>
      <c r="E32" s="7" t="s">
        <v>11</v>
      </c>
      <c r="F32" s="5" t="s">
        <v>79</v>
      </c>
      <c r="G32" s="7" t="s">
        <v>59</v>
      </c>
      <c r="H32" s="7" t="s">
        <v>14</v>
      </c>
      <c r="I32" s="7">
        <v>29</v>
      </c>
    </row>
    <row r="33" spans="1:9" ht="39.75" customHeight="1" x14ac:dyDescent="0.2">
      <c r="A33" s="16">
        <v>29</v>
      </c>
      <c r="B33" s="5" t="s">
        <v>71</v>
      </c>
      <c r="C33" s="6">
        <v>144796.51</v>
      </c>
      <c r="D33" s="7" t="s">
        <v>10</v>
      </c>
      <c r="E33" s="7" t="s">
        <v>11</v>
      </c>
      <c r="F33" s="5" t="s">
        <v>80</v>
      </c>
      <c r="G33" s="7" t="s">
        <v>59</v>
      </c>
      <c r="H33" s="7" t="s">
        <v>14</v>
      </c>
      <c r="I33" s="7">
        <v>26</v>
      </c>
    </row>
    <row r="34" spans="1:9" ht="39.75" customHeight="1" x14ac:dyDescent="0.2">
      <c r="A34" s="16">
        <v>30</v>
      </c>
      <c r="B34" s="5" t="s">
        <v>81</v>
      </c>
      <c r="C34" s="6">
        <v>801270.66</v>
      </c>
      <c r="D34" s="7" t="s">
        <v>10</v>
      </c>
      <c r="E34" s="7" t="s">
        <v>11</v>
      </c>
      <c r="F34" s="5" t="s">
        <v>77</v>
      </c>
      <c r="G34" s="5" t="s">
        <v>82</v>
      </c>
      <c r="H34" s="7" t="s">
        <v>14</v>
      </c>
      <c r="I34" s="7">
        <v>1249</v>
      </c>
    </row>
    <row r="35" spans="1:9" ht="39.75" customHeight="1" x14ac:dyDescent="0.2">
      <c r="A35" s="16">
        <v>31</v>
      </c>
      <c r="B35" s="5" t="s">
        <v>83</v>
      </c>
      <c r="C35" s="6">
        <v>1456388.72</v>
      </c>
      <c r="D35" s="7" t="s">
        <v>10</v>
      </c>
      <c r="E35" s="7" t="s">
        <v>11</v>
      </c>
      <c r="F35" s="5" t="s">
        <v>25</v>
      </c>
      <c r="G35" s="5" t="s">
        <v>84</v>
      </c>
      <c r="H35" s="7" t="s">
        <v>14</v>
      </c>
      <c r="I35" s="7">
        <v>342</v>
      </c>
    </row>
    <row r="36" spans="1:9" ht="39.75" customHeight="1" x14ac:dyDescent="0.2">
      <c r="A36" s="16">
        <v>32</v>
      </c>
      <c r="B36" s="5" t="s">
        <v>89</v>
      </c>
      <c r="C36" s="6">
        <v>1017164.19</v>
      </c>
      <c r="D36" s="7" t="s">
        <v>10</v>
      </c>
      <c r="E36" s="7" t="s">
        <v>11</v>
      </c>
      <c r="F36" s="5" t="s">
        <v>93</v>
      </c>
      <c r="G36" s="5" t="s">
        <v>84</v>
      </c>
      <c r="H36" s="7" t="s">
        <v>14</v>
      </c>
      <c r="I36" s="7">
        <v>98</v>
      </c>
    </row>
    <row r="37" spans="1:9" ht="39.75" customHeight="1" x14ac:dyDescent="0.2">
      <c r="A37" s="16">
        <v>33</v>
      </c>
      <c r="B37" s="5" t="s">
        <v>90</v>
      </c>
      <c r="C37" s="6">
        <v>1404434.45</v>
      </c>
      <c r="D37" s="7" t="s">
        <v>10</v>
      </c>
      <c r="E37" s="7" t="s">
        <v>11</v>
      </c>
      <c r="F37" s="5" t="s">
        <v>94</v>
      </c>
      <c r="G37" s="5" t="s">
        <v>95</v>
      </c>
      <c r="H37" s="7" t="s">
        <v>14</v>
      </c>
      <c r="I37" s="7">
        <v>96</v>
      </c>
    </row>
    <row r="38" spans="1:9" ht="39.75" customHeight="1" x14ac:dyDescent="0.2">
      <c r="A38" s="16">
        <v>34</v>
      </c>
      <c r="B38" s="5" t="s">
        <v>91</v>
      </c>
      <c r="C38" s="6">
        <v>956147.69</v>
      </c>
      <c r="D38" s="7" t="s">
        <v>10</v>
      </c>
      <c r="E38" s="7" t="s">
        <v>11</v>
      </c>
      <c r="F38" s="5" t="s">
        <v>80</v>
      </c>
      <c r="G38" s="5" t="s">
        <v>95</v>
      </c>
      <c r="H38" s="7" t="s">
        <v>14</v>
      </c>
      <c r="I38" s="7">
        <v>74</v>
      </c>
    </row>
    <row r="39" spans="1:9" ht="39.75" customHeight="1" x14ac:dyDescent="0.2">
      <c r="A39" s="16">
        <v>35</v>
      </c>
      <c r="B39" s="5" t="s">
        <v>92</v>
      </c>
      <c r="C39" s="6">
        <v>687667.66</v>
      </c>
      <c r="D39" s="7" t="s">
        <v>10</v>
      </c>
      <c r="E39" s="7" t="s">
        <v>11</v>
      </c>
      <c r="F39" s="5" t="s">
        <v>86</v>
      </c>
      <c r="G39" s="5" t="s">
        <v>95</v>
      </c>
      <c r="H39" s="7" t="s">
        <v>14</v>
      </c>
      <c r="I39" s="7">
        <v>57</v>
      </c>
    </row>
    <row r="40" spans="1:9" ht="39.75" customHeight="1" x14ac:dyDescent="0.2">
      <c r="A40" s="16">
        <v>36</v>
      </c>
      <c r="B40" s="5" t="s">
        <v>100</v>
      </c>
      <c r="C40" s="6">
        <v>569708.39</v>
      </c>
      <c r="D40" s="7" t="s">
        <v>10</v>
      </c>
      <c r="E40" s="7" t="s">
        <v>11</v>
      </c>
      <c r="F40" s="5" t="s">
        <v>96</v>
      </c>
      <c r="G40" s="5" t="s">
        <v>97</v>
      </c>
      <c r="H40" s="7" t="s">
        <v>14</v>
      </c>
      <c r="I40" s="7">
        <v>1500</v>
      </c>
    </row>
    <row r="41" spans="1:9" ht="39.75" customHeight="1" x14ac:dyDescent="0.2">
      <c r="A41" s="16">
        <v>37</v>
      </c>
      <c r="B41" s="5" t="s">
        <v>101</v>
      </c>
      <c r="C41" s="6">
        <v>706639.79</v>
      </c>
      <c r="D41" s="7" t="s">
        <v>10</v>
      </c>
      <c r="E41" s="7" t="s">
        <v>11</v>
      </c>
      <c r="F41" s="5" t="s">
        <v>98</v>
      </c>
      <c r="G41" s="5" t="s">
        <v>99</v>
      </c>
      <c r="H41" s="7" t="s">
        <v>14</v>
      </c>
      <c r="I41" s="7">
        <v>900</v>
      </c>
    </row>
    <row r="42" spans="1:9" ht="39.75" customHeight="1" x14ac:dyDescent="0.2">
      <c r="A42" s="16">
        <v>38</v>
      </c>
      <c r="B42" s="5" t="s">
        <v>102</v>
      </c>
      <c r="C42" s="6">
        <f>4357536.18/49*26</f>
        <v>2312162.0546938777</v>
      </c>
      <c r="D42" s="7" t="s">
        <v>10</v>
      </c>
      <c r="E42" s="7" t="s">
        <v>11</v>
      </c>
      <c r="F42" s="5" t="s">
        <v>104</v>
      </c>
      <c r="G42" s="5" t="s">
        <v>106</v>
      </c>
      <c r="H42" s="7" t="s">
        <v>14</v>
      </c>
      <c r="I42" s="7">
        <f>26*5</f>
        <v>130</v>
      </c>
    </row>
    <row r="43" spans="1:9" ht="39.75" customHeight="1" x14ac:dyDescent="0.2">
      <c r="A43" s="16">
        <v>39</v>
      </c>
      <c r="B43" s="5" t="s">
        <v>103</v>
      </c>
      <c r="C43" s="6">
        <f>4357536.18/49*23</f>
        <v>2045374.1253061225</v>
      </c>
      <c r="D43" s="7" t="s">
        <v>10</v>
      </c>
      <c r="E43" s="7" t="s">
        <v>11</v>
      </c>
      <c r="F43" s="5" t="s">
        <v>105</v>
      </c>
      <c r="G43" s="5" t="s">
        <v>107</v>
      </c>
      <c r="H43" s="7" t="s">
        <v>14</v>
      </c>
      <c r="I43" s="7">
        <f>23*5</f>
        <v>115</v>
      </c>
    </row>
    <row r="44" spans="1:9" ht="39.75" customHeight="1" x14ac:dyDescent="0.2">
      <c r="A44" s="16">
        <v>40</v>
      </c>
      <c r="B44" s="5" t="s">
        <v>108</v>
      </c>
      <c r="C44" s="6">
        <f>25603663/288*31</f>
        <v>2755949.8368055555</v>
      </c>
      <c r="D44" s="7" t="s">
        <v>10</v>
      </c>
      <c r="E44" s="7" t="s">
        <v>11</v>
      </c>
      <c r="F44" s="5" t="s">
        <v>118</v>
      </c>
      <c r="G44" s="5" t="str">
        <f>MID(B44,17,21)</f>
        <v>31 CUARTOS DORMITORIO</v>
      </c>
      <c r="H44" s="7" t="s">
        <v>14</v>
      </c>
      <c r="I44" s="7">
        <f>31*5</f>
        <v>155</v>
      </c>
    </row>
    <row r="45" spans="1:9" ht="39.75" customHeight="1" x14ac:dyDescent="0.2">
      <c r="A45" s="16">
        <v>41</v>
      </c>
      <c r="B45" s="5" t="s">
        <v>109</v>
      </c>
      <c r="C45" s="6">
        <f t="shared" ref="C45:C49" si="0">25603663/288*31</f>
        <v>2755949.8368055555</v>
      </c>
      <c r="D45" s="7" t="s">
        <v>10</v>
      </c>
      <c r="E45" s="7" t="s">
        <v>11</v>
      </c>
      <c r="F45" s="5" t="s">
        <v>118</v>
      </c>
      <c r="G45" s="5" t="str">
        <f t="shared" ref="G45:G53" si="1">MID(B45,17,21)</f>
        <v>31 CUARTOS DORMITORIO</v>
      </c>
      <c r="H45" s="7" t="s">
        <v>14</v>
      </c>
      <c r="I45" s="7">
        <f>31*5+2</f>
        <v>157</v>
      </c>
    </row>
    <row r="46" spans="1:9" ht="39.75" customHeight="1" x14ac:dyDescent="0.2">
      <c r="A46" s="16">
        <v>42</v>
      </c>
      <c r="B46" s="5" t="s">
        <v>110</v>
      </c>
      <c r="C46" s="6">
        <f>25603663/288*22</f>
        <v>1955835.3680555555</v>
      </c>
      <c r="D46" s="7" t="s">
        <v>10</v>
      </c>
      <c r="E46" s="7" t="s">
        <v>11</v>
      </c>
      <c r="F46" s="5" t="s">
        <v>118</v>
      </c>
      <c r="G46" s="5" t="str">
        <f t="shared" si="1"/>
        <v>22 CUARTOS DORMITORIO</v>
      </c>
      <c r="H46" s="7" t="s">
        <v>14</v>
      </c>
      <c r="I46" s="7">
        <f>22*5</f>
        <v>110</v>
      </c>
    </row>
    <row r="47" spans="1:9" ht="39.75" customHeight="1" x14ac:dyDescent="0.2">
      <c r="A47" s="16">
        <v>43</v>
      </c>
      <c r="B47" s="5" t="s">
        <v>111</v>
      </c>
      <c r="C47" s="6">
        <f>25603663/288*33</f>
        <v>2933753.0520833335</v>
      </c>
      <c r="D47" s="7" t="s">
        <v>10</v>
      </c>
      <c r="E47" s="7" t="s">
        <v>11</v>
      </c>
      <c r="F47" s="5" t="s">
        <v>119</v>
      </c>
      <c r="G47" s="5" t="str">
        <f t="shared" si="1"/>
        <v>33 CUARTOS DORMITORIO</v>
      </c>
      <c r="H47" s="7" t="s">
        <v>14</v>
      </c>
      <c r="I47" s="7">
        <f>33*5</f>
        <v>165</v>
      </c>
    </row>
    <row r="48" spans="1:9" ht="39.75" customHeight="1" x14ac:dyDescent="0.2">
      <c r="A48" s="16">
        <v>44</v>
      </c>
      <c r="B48" s="5" t="s">
        <v>112</v>
      </c>
      <c r="C48" s="6">
        <f>25603663/288*27</f>
        <v>2400343.40625</v>
      </c>
      <c r="D48" s="7" t="s">
        <v>10</v>
      </c>
      <c r="E48" s="7" t="s">
        <v>11</v>
      </c>
      <c r="F48" s="5" t="s">
        <v>119</v>
      </c>
      <c r="G48" s="5" t="str">
        <f t="shared" si="1"/>
        <v>27 CUARTOS DORMITORIO</v>
      </c>
      <c r="H48" s="7" t="s">
        <v>14</v>
      </c>
      <c r="I48" s="7">
        <f>27*5</f>
        <v>135</v>
      </c>
    </row>
    <row r="49" spans="1:9" ht="39.75" customHeight="1" x14ac:dyDescent="0.2">
      <c r="A49" s="16">
        <v>45</v>
      </c>
      <c r="B49" s="5" t="s">
        <v>113</v>
      </c>
      <c r="C49" s="6">
        <f t="shared" si="0"/>
        <v>2755949.8368055555</v>
      </c>
      <c r="D49" s="7" t="s">
        <v>10</v>
      </c>
      <c r="E49" s="7" t="s">
        <v>11</v>
      </c>
      <c r="F49" s="5" t="s">
        <v>120</v>
      </c>
      <c r="G49" s="5" t="str">
        <f t="shared" si="1"/>
        <v>31 CUARTOS DORMITORIO</v>
      </c>
      <c r="H49" s="7" t="s">
        <v>14</v>
      </c>
      <c r="I49" s="7">
        <v>157</v>
      </c>
    </row>
    <row r="50" spans="1:9" ht="39.75" customHeight="1" x14ac:dyDescent="0.2">
      <c r="A50" s="16">
        <v>46</v>
      </c>
      <c r="B50" s="5" t="s">
        <v>114</v>
      </c>
      <c r="C50" s="6">
        <f>25603663/288*33</f>
        <v>2933753.0520833335</v>
      </c>
      <c r="D50" s="7" t="s">
        <v>10</v>
      </c>
      <c r="E50" s="7" t="s">
        <v>11</v>
      </c>
      <c r="F50" s="5" t="s">
        <v>120</v>
      </c>
      <c r="G50" s="5" t="str">
        <f t="shared" si="1"/>
        <v>33 CUARTOS DORMITORIO</v>
      </c>
      <c r="H50" s="7" t="s">
        <v>14</v>
      </c>
      <c r="I50" s="7">
        <v>160</v>
      </c>
    </row>
    <row r="51" spans="1:9" ht="39.75" customHeight="1" x14ac:dyDescent="0.2">
      <c r="A51" s="16">
        <v>47</v>
      </c>
      <c r="B51" s="5" t="s">
        <v>115</v>
      </c>
      <c r="C51" s="6">
        <f>25603663/288*32</f>
        <v>2844851.4444444445</v>
      </c>
      <c r="D51" s="7" t="s">
        <v>10</v>
      </c>
      <c r="E51" s="7" t="s">
        <v>11</v>
      </c>
      <c r="F51" s="5" t="s">
        <v>120</v>
      </c>
      <c r="G51" s="5" t="str">
        <f t="shared" si="1"/>
        <v>32 CUARTOS DORMITORIO</v>
      </c>
      <c r="H51" s="7" t="s">
        <v>14</v>
      </c>
      <c r="I51" s="7">
        <v>151</v>
      </c>
    </row>
    <row r="52" spans="1:9" ht="39.75" customHeight="1" x14ac:dyDescent="0.2">
      <c r="A52" s="16">
        <v>48</v>
      </c>
      <c r="B52" s="5" t="s">
        <v>116</v>
      </c>
      <c r="C52" s="6">
        <f>25603663/288*24</f>
        <v>2133638.5833333335</v>
      </c>
      <c r="D52" s="7" t="s">
        <v>10</v>
      </c>
      <c r="E52" s="7" t="s">
        <v>11</v>
      </c>
      <c r="F52" s="5" t="s">
        <v>121</v>
      </c>
      <c r="G52" s="5" t="str">
        <f t="shared" si="1"/>
        <v>24 CUARTOS DORMITORIO</v>
      </c>
      <c r="H52" s="7" t="s">
        <v>14</v>
      </c>
      <c r="I52" s="7">
        <v>134</v>
      </c>
    </row>
    <row r="53" spans="1:9" ht="39.75" customHeight="1" x14ac:dyDescent="0.2">
      <c r="A53" s="16">
        <v>49</v>
      </c>
      <c r="B53" s="5" t="s">
        <v>117</v>
      </c>
      <c r="C53" s="6">
        <f>25603663/288*24</f>
        <v>2133638.5833333335</v>
      </c>
      <c r="D53" s="7" t="s">
        <v>10</v>
      </c>
      <c r="E53" s="7" t="s">
        <v>11</v>
      </c>
      <c r="F53" s="5" t="s">
        <v>121</v>
      </c>
      <c r="G53" s="5" t="str">
        <f t="shared" si="1"/>
        <v>24 CUARTOS DORMITORIO</v>
      </c>
      <c r="H53" s="7" t="s">
        <v>14</v>
      </c>
      <c r="I53" s="7">
        <v>119</v>
      </c>
    </row>
    <row r="54" spans="1:9" ht="39.75" customHeight="1" x14ac:dyDescent="0.2">
      <c r="A54" s="16">
        <v>50</v>
      </c>
      <c r="B54" s="5" t="s">
        <v>26</v>
      </c>
      <c r="C54" s="6">
        <v>1635488.4950000001</v>
      </c>
      <c r="D54" s="7" t="s">
        <v>10</v>
      </c>
      <c r="E54" s="7" t="s">
        <v>11</v>
      </c>
      <c r="F54" s="5" t="s">
        <v>27</v>
      </c>
      <c r="G54" s="5" t="s">
        <v>28</v>
      </c>
      <c r="H54" s="7" t="s">
        <v>14</v>
      </c>
      <c r="I54" s="7">
        <v>373</v>
      </c>
    </row>
    <row r="55" spans="1:9" ht="39.75" customHeight="1" x14ac:dyDescent="0.2">
      <c r="A55" s="16">
        <v>51</v>
      </c>
      <c r="B55" s="5" t="s">
        <v>29</v>
      </c>
      <c r="C55" s="6">
        <v>3235130.7949999999</v>
      </c>
      <c r="D55" s="7" t="s">
        <v>10</v>
      </c>
      <c r="E55" s="7" t="s">
        <v>11</v>
      </c>
      <c r="F55" s="5" t="s">
        <v>30</v>
      </c>
      <c r="G55" s="5" t="s">
        <v>31</v>
      </c>
      <c r="H55" s="7" t="s">
        <v>14</v>
      </c>
      <c r="I55" s="7">
        <v>782</v>
      </c>
    </row>
    <row r="56" spans="1:9" ht="39.75" customHeight="1" x14ac:dyDescent="0.2">
      <c r="A56" s="16">
        <v>52</v>
      </c>
      <c r="B56" s="5" t="s">
        <v>32</v>
      </c>
      <c r="C56" s="6">
        <v>1987938.095</v>
      </c>
      <c r="D56" s="7" t="s">
        <v>10</v>
      </c>
      <c r="E56" s="7" t="s">
        <v>11</v>
      </c>
      <c r="F56" s="5" t="s">
        <v>85</v>
      </c>
      <c r="G56" s="5" t="s">
        <v>33</v>
      </c>
      <c r="H56" s="7" t="s">
        <v>14</v>
      </c>
      <c r="I56" s="7">
        <v>274</v>
      </c>
    </row>
    <row r="57" spans="1:9" ht="39.75" customHeight="1" x14ac:dyDescent="0.2">
      <c r="A57" s="16">
        <v>53</v>
      </c>
      <c r="B57" s="5" t="s">
        <v>87</v>
      </c>
      <c r="C57" s="6">
        <v>1141442.605</v>
      </c>
      <c r="D57" s="7" t="s">
        <v>10</v>
      </c>
      <c r="E57" s="7" t="s">
        <v>11</v>
      </c>
      <c r="F57" s="7" t="s">
        <v>86</v>
      </c>
      <c r="G57" s="5" t="s">
        <v>88</v>
      </c>
      <c r="H57" s="7" t="s">
        <v>14</v>
      </c>
      <c r="I57" s="7">
        <v>315</v>
      </c>
    </row>
  </sheetData>
  <mergeCells count="3">
    <mergeCell ref="D3:F3"/>
    <mergeCell ref="B1:I1"/>
    <mergeCell ref="B2:I2"/>
  </mergeCells>
  <phoneticPr fontId="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MaleSanchez</dc:creator>
  <cp:lastModifiedBy>José Luis Luna</cp:lastModifiedBy>
  <dcterms:created xsi:type="dcterms:W3CDTF">2019-05-08T15:20:19Z</dcterms:created>
  <dcterms:modified xsi:type="dcterms:W3CDTF">2019-07-31T18:36:24Z</dcterms:modified>
</cp:coreProperties>
</file>