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 1ER\"/>
    </mc:Choice>
  </mc:AlternateContent>
  <xr:revisionPtr revIDLastSave="0" documentId="8_{26CFD140-E745-4C43-A303-9A474A3797B8}" xr6:coauthVersionLast="45" xr6:coauthVersionMax="45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59" l="1"/>
  <c r="C28" i="62" l="1"/>
  <c r="C137" i="60"/>
  <c r="C127" i="60" s="1"/>
  <c r="D47" i="62" l="1"/>
  <c r="D46" i="62" s="1"/>
  <c r="C47" i="62"/>
  <c r="C46" i="62" s="1"/>
  <c r="C37" i="62"/>
  <c r="D15" i="62" l="1"/>
  <c r="C15" i="62"/>
  <c r="C100" i="60"/>
  <c r="C117" i="60"/>
  <c r="C107" i="60"/>
  <c r="C73" i="60"/>
  <c r="C87" i="60"/>
  <c r="C59" i="60"/>
  <c r="C65" i="60"/>
  <c r="C46" i="60"/>
  <c r="C34" i="60"/>
  <c r="D101" i="59"/>
  <c r="E101" i="59"/>
  <c r="F101" i="59"/>
  <c r="G101" i="59"/>
  <c r="C101" i="59"/>
  <c r="D72" i="59"/>
  <c r="E72" i="59"/>
  <c r="C72" i="59"/>
  <c r="D60" i="59"/>
  <c r="E60" i="59"/>
  <c r="C60" i="59"/>
  <c r="C8" i="60" l="1"/>
  <c r="C58" i="60"/>
  <c r="C99" i="60"/>
  <c r="C30" i="64"/>
  <c r="C7" i="64"/>
  <c r="C15" i="63"/>
  <c r="C7" i="63"/>
  <c r="C20" i="63" s="1"/>
  <c r="C39" i="64" l="1"/>
  <c r="D130" i="60"/>
  <c r="D134" i="60"/>
  <c r="D138" i="60"/>
  <c r="D142" i="60"/>
  <c r="D146" i="60"/>
  <c r="D124" i="60"/>
  <c r="D132" i="60"/>
  <c r="D140" i="60"/>
  <c r="D144" i="60"/>
  <c r="D126" i="60"/>
  <c r="D133" i="60"/>
  <c r="D141" i="60"/>
  <c r="D145" i="60"/>
  <c r="C98" i="60"/>
  <c r="D131" i="60"/>
  <c r="D135" i="60"/>
  <c r="D139" i="60"/>
  <c r="D143" i="60"/>
  <c r="D147" i="60"/>
  <c r="D125" i="60"/>
  <c r="D128" i="60"/>
  <c r="D136" i="60"/>
  <c r="D127" i="60"/>
  <c r="D129" i="60"/>
  <c r="D137" i="60"/>
  <c r="D123" i="60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<sst xmlns="http://schemas.openxmlformats.org/spreadsheetml/2006/main" count="775" uniqueCount="549">
  <si>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</si>
  <si>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</si>
  <si>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</si>
  <si>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</si>
  <si>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</si>
  <si>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</si>
  <si>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</si>
  <si>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</si>
  <si>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</si>
  <si>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</si>
  <si>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</si>
  <si>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</si>
  <si>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</si>
  <si>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</si>
  <si>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</si>
  <si>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</si>
  <si>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</si>
  <si>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</si>
  <si>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</si>
  <si>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</si>
  <si>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</si>
  <si>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</si>
  <si>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</si>
  <si>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</si>
  <si>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</si>
  <si>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</si>
  <si>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</si>
  <si>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</si>
  <si>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</si>
  <si>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</si>
  <si>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</si>
  <si>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</si>
  <si>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</si>
  <si>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</si>
  <si>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</si>
  <si>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</si>
  <si>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</si>
  <si>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</si>
  <si>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</si>
  <si>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</si>
  <si>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</si>
  <si>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</si>
  <si>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</si>
  <si>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</si>
  <si>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</si>
  <si>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</si>
  <si>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</si>
  <si>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</si>
  <si>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</si>
  <si>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</si>
  <si>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</si>
  <si>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</si>
  <si>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</si>
  <si>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</si>
  <si>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</si>
  <si>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</si>
  <si>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</si>
  <si>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</si>
  <si>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</si>
  <si>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</si>
  <si>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</si>
  <si>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</si>
  <si>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</si>
  <si>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</si>
  <si>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</si>
  <si>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</si>
  <si>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</si>
  <si>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</si>
  <si>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</si>
  <si>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</si>
  <si>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</si>
  <si>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</si>
  <si>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</si>
  <si>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</si>
  <si>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</si>
  <si>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</si>
  <si>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</si>
  <si>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</si>
  <si>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</si>
  <si>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</si>
  <si>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</si>
  <si>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</si>
  <si>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</si>
  <si>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</si>
  <si>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</si>
  <si>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</si>
  <si>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</si>
  <si>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</si>
  <si>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</si>
  <si>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</si>
  <si>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</si>
  <si>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</si>
  <si>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</si>
  <si>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</si>
  <si>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</si>
  <si>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</si>
  <si>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</si>
  <si>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</si>
  <si>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</si>
  <si>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</si>
  <si>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</si>
  <si>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</si>
  <si>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</si>
  <si>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</si>
  <si>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</si>
  <si>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</si>
  <si>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</si>
  <si>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</si>
  <si>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</si>
  <si>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</si>
  <si>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</si>
  <si>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</si>
  <si>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</si>
  <si>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</si>
  <si>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</si>
  <si>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</si>
  <si>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</si>
  <si>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</si>
  <si>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</si>
  <si>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</si>
  <si>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</si>
  <si>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</si>
  <si>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</si>
  <si>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</si>
  <si>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</si>
  <si>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</si>
  <si>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</si>
  <si>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</si>
  <si>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</si>
  <si>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</si>
  <si>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</si>
  <si>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</si>
  <si>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</si>
  <si>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</si>
  <si>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</si>
  <si>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</si>
  <si>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</si>
  <si>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</si>
  <si>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</si>
  <si>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</si>
  <si>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</si>
  <si>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</si>
  <si>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</si>
  <si>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</si>
  <si>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</si>
  <si>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</si>
  <si>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</si>
  <si>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</si>
  <si>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</si>
  <si>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</si>
  <si>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</si>
  <si>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</si>
  <si>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</si>
  <si>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</si>
  <si>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</si>
  <si>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</si>
  <si>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</si>
  <si>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</si>
  <si>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</si>
  <si>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</si>
  <si>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</si>
  <si>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</si>
  <si>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</si>
  <si>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</si>
  <si>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</si>
  <si>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</si>
  <si>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</si>
  <si>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</si>
  <si>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</si>
  <si>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</si>
  <si>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</si>
  <si>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</si>
  <si>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</si>
  <si>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</si>
  <si>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</si>
  <si>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</si>
  <si>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</si>
  <si>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</si>
  <si>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</si>
  <si>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</si>
  <si>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</si>
  <si>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</si>
  <si>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</si>
  <si>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</si>
  <si>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</si>
  <si>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</si>
  <si>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</si>
  <si>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</si>
  <si>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</si>
  <si>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</si>
  <si>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</si>
  <si>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</si>
  <si>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</si>
  <si>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</si>
  <si>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</si>
  <si>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</si>
  <si>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</si>
  <si>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</si>
  <si>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</si>
  <si>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</si>
  <si>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</si>
  <si>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</si>
  <si>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</si>
  <si>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</si>
  <si>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</si>
  <si>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</si>
  <si>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</si>
  <si>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</si>
  <si>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</si>
  <si>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</si>
  <si>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</si>
  <si>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</si>
  <si>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</si>
  <si>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</si>
  <si>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</si>
  <si>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</si>
  <si>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</si>
  <si>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</si>
  <si>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</si>
  <si>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</si>
  <si>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</si>
  <si>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</si>
  <si>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</si>
  <si>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</si>
  <si>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</si>
  <si>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</si>
  <si>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</si>
  <si>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</si>
  <si>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</si>
  <si>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</si>
  <si>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</si>
  <si>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</si>
  <si>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</si>
  <si>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</si>
  <si>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</si>
  <si>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</si>
  <si>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</si>
  <si>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</si>
  <si>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</si>
  <si>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</si>
  <si>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</si>
  <si>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</si>
  <si>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</si>
  <si>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</si>
  <si>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</si>
  <si>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</si>
  <si>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</si>
  <si>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</si>
  <si>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</si>
  <si>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</si>
  <si>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</si>
  <si>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</si>
  <si>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</si>
  <si>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</si>
  <si>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</si>
  <si>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</si>
  <si>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</si>
  <si>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</si>
  <si>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</si>
  <si>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</si>
  <si>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</si>
  <si>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</si>
  <si>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</si>
  <si>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</si>
  <si>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</si>
  <si>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</si>
  <si>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</si>
  <si>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</si>
  <si>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</si>
  <si>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</si>
  <si>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</si>
  <si>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</si>
  <si>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</si>
  <si>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</si>
  <si>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</si>
  <si>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</si>
  <si>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</si>
  <si>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</si>
  <si>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</si>
  <si>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</si>
  <si>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</si>
  <si>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</si>
  <si>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</si>
  <si>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</si>
  <si>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</si>
  <si>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</si>
  <si>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</si>
  <si>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</si>
  <si>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</si>
  <si>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</si>
  <si>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</si>
  <si>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</si>
  <si>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</si>
  <si>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</si>
  <si>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</si>
  <si>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</si>
  <si>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</si>
  <si>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</si>
  <si>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</si>
  <si>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</si>
  <si>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</si>
  <si>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</si>
  <si>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</si>
  <si>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</si>
  <si>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</si>
  <si>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</si>
  <si>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</si>
  <si>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</si>
  <si>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</si>
  <si>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</si>
  <si>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</si>
  <si>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</si>
  <si>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</si>
  <si>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</si>
  <si>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</si>
  <si>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</si>
  <si>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</si>
  <si>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</si>
  <si>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</si>
  <si>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</si>
  <si>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</si>
  <si>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</si>
  <si>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</si>
  <si>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</si>
  <si>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</si>
  <si>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</si>
  <si>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</si>
  <si>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</si>
  <si>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</si>
  <si>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</si>
  <si>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</si>
  <si>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</si>
  <si>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</si>
  <si>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</si>
  <si>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</si>
  <si>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</si>
  <si>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</si>
  <si>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</si>
  <si>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</si>
  <si>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</si>
  <si>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</si>
  <si>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</si>
  <si>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</si>
  <si>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</si>
  <si>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</si>
  <si>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</si>
  <si>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</si>
  <si>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</si>
  <si>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</si>
  <si>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</si>
  <si>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</si>
  <si>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</si>
  <si>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</si>
  <si>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</si>
  <si>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</si>
  <si>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</si>
  <si>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</si>
  <si>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</si>
  <si>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</si>
  <si>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</si>
  <si>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</si>
  <si>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</si>
  <si>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</si>
  <si>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</si>
  <si>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</si>
  <si>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</si>
  <si>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</si>
  <si>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</si>
  <si>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</si>
  <si>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</si>
  <si>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</si>
  <si>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</si>
  <si>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</si>
  <si>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</si>
  <si>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</si>
  <si>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</si>
  <si>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</si>
  <si>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</si>
  <si>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</si>
  <si>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</si>
  <si>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</si>
  <si>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</si>
  <si>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</si>
  <si>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</si>
  <si>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</si>
  <si>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</si>
  <si>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</si>
  <si>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</si>
  <si>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</si>
  <si>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</si>
  <si>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</si>
  <si>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</si>
  <si>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</si>
  <si>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</si>
  <si>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</si>
  <si>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</si>
  <si>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</si>
  <si>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</si>
  <si>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</si>
  <si>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</si>
  <si>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</si>
  <si>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</si>
  <si>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</si>
  <si>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</si>
  <si>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</si>
  <si>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</si>
  <si>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</si>
  <si>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</si>
  <si>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</si>
  <si>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</si>
  <si>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</si>
  <si>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</si>
  <si>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</si>
  <si>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</si>
  <si>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</si>
  <si>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</si>
  <si>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</si>
  <si>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</si>
  <si>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</si>
  <si>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</si>
  <si>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</si>
  <si>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</si>
  <si>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</si>
  <si>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</si>
  <si>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</si>
  <si>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</si>
  <si>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</si>
  <si>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</si>
  <si>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</si>
  <si>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</si>
  <si>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</si>
  <si>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</si>
  <si>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</si>
  <si>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</si>
  <si>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</si>
  <si>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</si>
  <si>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</si>
  <si>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</si>
  <si>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</si>
  <si>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</si>
  <si>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</si>
  <si>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</si>
  <si>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</si>
  <si>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</si>
  <si>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</si>
  <si>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</si>
  <si>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</si>
  <si>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</si>
  <si>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</si>
  <si>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</si>
  <si>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</si>
  <si>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</si>
  <si>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</si>
  <si>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</si>
  <si>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</si>
  <si>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</si>
  <si>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</si>
  <si>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</si>
  <si>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</si>
  <si>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</si>
  <si>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</si>
  <si>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</si>
  <si>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</si>
  <si>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</si>
  <si>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</si>
  <si>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</si>
  <si>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</si>
  <si>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</si>
  <si>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</si>
  <si>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</si>
  <si>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</si>
  <si>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</si>
  <si>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</si>
  <si>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</si>
  <si>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</si>
  <si>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</si>
  <si>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</si>
  <si>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</si>
  <si>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</si>
  <si>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</si>
  <si>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</si>
  <si>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</si>
  <si>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</si>
  <si>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</si>
  <si>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</si>
  <si>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</si>
  <si>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</si>
  <si>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</si>
  <si>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</si>
  <si>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</si>
  <si>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</si>
  <si>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</si>
  <si>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</si>
  <si>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</si>
  <si>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</si>
  <si>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</si>
  <si>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</si>
  <si>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</si>
  <si>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</si>
  <si>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</si>
  <si>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</si>
  <si>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</si>
  <si>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</si>
  <si>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</si>
  <si>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</si>
  <si>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</si>
  <si>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</si>
  <si>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</si>
  <si>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</si>
  <si>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</si>
  <si>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</si>
  <si>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</si>
  <si>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</si>
  <si>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</si>
  <si>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</si>
  <si>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</si>
  <si>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</si>
  <si>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</si>
  <si>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</si>
  <si>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</si>
  <si>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</si>
  <si>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</si>
  <si>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</si>
  <si>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</si>
  <si>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</si>
  <si>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</si>
  <si>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</si>
  <si>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</si>
  <si>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</si>
  <si>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</si>
  <si>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</si>
  <si>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</si>
  <si>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</si>
  <si>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INSTITUTO MUNICIPAL DE ARTE Y CULTURA DE CELAYA</t>
  </si>
  <si>
    <t>Cuenta correspondiente al SUBSIDIO AL EMPLEO,la cual se acredita con el pago de retenciones</t>
  </si>
  <si>
    <t>Gastos por comprobar</t>
  </si>
  <si>
    <t>Cajas chicas</t>
  </si>
  <si>
    <t>Línea recta</t>
  </si>
  <si>
    <t>La depreciación se aplica anualmente</t>
  </si>
  <si>
    <t>Buenas, medias y malas condiciones</t>
  </si>
  <si>
    <t>Licencias utilizadas actualmente</t>
  </si>
  <si>
    <t>Esta en proceso de pago</t>
  </si>
  <si>
    <t>Se pagan en tiempo y forma</t>
  </si>
  <si>
    <t>Fondo de ahorro de los trabajadores</t>
  </si>
  <si>
    <t>Municipal</t>
  </si>
  <si>
    <t>Bajo protesta de decir verdad declaramos que los Estados Financieros y sus notas, son razonablemente correctos y son responsabilidad del emisor.</t>
  </si>
  <si>
    <t>MUNICIPAL</t>
  </si>
  <si>
    <t>Correspondiente del 1 de enero al 30 de septiembre 2019</t>
  </si>
  <si>
    <t>Correspondiente del 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</si>
</sst>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9" fillId="0" borderId="0" xfId="8" applyNumberFormat="1" applyFont="1" applyAlignment="1">
      <alignment horizontal="right" vertical="center"/>
    </xf>
    <xf numFmtId="4" fontId="1" fillId="0" borderId="0" xfId="12" applyNumberFormat="1" applyFont="1"/>
    <xf numFmtId="0" fontId="9" fillId="0" borderId="0" xfId="8" applyFont="1" applyAlignment="1">
      <alignment vertical="center"/>
    </xf>
    <xf numFmtId="0" fontId="9" fillId="0" borderId="0" xfId="8" applyFont="1" applyAlignment="1">
      <alignment horizontal="center" vertical="center"/>
    </xf>
    <xf numFmtId="0" fontId="9" fillId="0" borderId="0" xfId="8" applyFont="1" applyAlignment="1">
      <alignment vertical="center" wrapText="1"/>
    </xf>
    <xf numFmtId="4" fontId="9" fillId="0" borderId="0" xfId="8" applyNumberFormat="1" applyFont="1" applyAlignment="1">
      <alignment vertical="center"/>
    </xf>
    <xf numFmtId="0" fontId="9" fillId="0" borderId="0" xfId="8" applyFont="1"/>
    <xf numFmtId="0" fontId="0" fillId="0" borderId="0" xfId="0"/>
    <xf numFmtId="0" fontId="9" fillId="0" borderId="0" xfId="8" applyFont="1"/>
    <xf numFmtId="4" fontId="9" fillId="0" borderId="0" xfId="8" applyNumberFormat="1" applyFont="1"/>
    <xf numFmtId="4" fontId="8" fillId="0" borderId="0" xfId="8" applyNumberFormat="1" applyFont="1"/>
    <xf numFmtId="10" fontId="9" fillId="0" borderId="0" xfId="8" applyNumberFormat="1" applyFont="1"/>
    <xf numFmtId="0" fontId="9" fillId="0" borderId="0" xfId="8" applyFont="1"/>
    <xf numFmtId="0" fontId="9" fillId="0" borderId="0" xfId="8" applyFont="1"/>
    <xf numFmtId="0" fontId="9" fillId="0" borderId="0" xfId="8" applyFont="1"/>
    <xf numFmtId="0" fontId="9" fillId="0" borderId="0" xfId="8" applyFont="1"/>
    <xf numFmtId="0" fontId="9" fillId="0" borderId="0" xfId="8" applyFont="1"/>
    <xf numFmtId="0" fontId="9" fillId="0" borderId="0" xfId="8" applyFont="1"/>
    <xf numFmtId="4" fontId="9" fillId="0" borderId="0" xfId="8" applyNumberFormat="1" applyFont="1"/>
    <xf numFmtId="4" fontId="9" fillId="0" borderId="0" xfId="9" applyNumberFormat="1" applyFont="1"/>
    <xf numFmtId="4" fontId="8" fillId="0" borderId="0" xfId="8" applyNumberFormat="1" applyFont="1"/>
    <xf numFmtId="10" fontId="9" fillId="0" borderId="0" xfId="8" applyNumberFormat="1" applyFont="1"/>
    <xf numFmtId="4" fontId="8" fillId="0" borderId="0" xfId="9" applyNumberFormat="1" applyFont="1"/>
    <xf numFmtId="4" fontId="9" fillId="0" borderId="0" xfId="8" applyNumberFormat="1" applyFont="1"/>
    <xf numFmtId="4" fontId="9" fillId="0" borderId="0" xfId="8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left" vertical="center" wrapTex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9">
    <cellStyle name="Hipervínculo" xfId="11" builtinId="8"/>
    <cellStyle name="Millares 2" xfId="1" xr:uid="{00000000-0005-0000-0000-000001000000}"/>
    <cellStyle name="Millares 2 2" xfId="15" xr:uid="{00000000-0005-0000-0000-000002000000}"/>
    <cellStyle name="Millares 2 2 2" xfId="18" xr:uid="{00000000-0005-0000-0000-000003000000}"/>
    <cellStyle name="Millares 2 3" xfId="16" xr:uid="{00000000-0005-0000-0000-000004000000}"/>
    <cellStyle name="Millares 2 4" xfId="14" xr:uid="{00000000-0005-0000-0000-000005000000}"/>
    <cellStyle name="Millares 2 5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 2" xfId="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23" activePane="bottomLeft" state="frozen"/>
      <selection activeCell="A14" sqref="A14:B14"/>
      <selection pane="bottomLeft" activeCell="D13" sqref="D1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30" t="s">
        <v>533</v>
      </c>
      <c r="B1" s="130"/>
      <c r="C1" s="15"/>
      <c r="D1" s="12" t="s">
        <v>122</v>
      </c>
      <c r="E1" s="13">
        <v>2019</v>
      </c>
    </row>
    <row r="2" spans="1:5" ht="18.95" customHeight="1" x14ac:dyDescent="0.2">
      <c r="A2" s="131" t="s">
        <v>433</v>
      </c>
      <c r="B2" s="131"/>
      <c r="C2" s="34"/>
      <c r="D2" s="12" t="s">
        <v>124</v>
      </c>
      <c r="E2" s="15" t="s">
        <v>125</v>
      </c>
    </row>
    <row r="3" spans="1:5" ht="18.95" customHeight="1" x14ac:dyDescent="0.2">
      <c r="A3" s="132" t="s">
        <v>547</v>
      </c>
      <c r="B3" s="132"/>
      <c r="C3" s="15"/>
      <c r="D3" s="12" t="s">
        <v>126</v>
      </c>
      <c r="E3" s="13">
        <v>3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5" x14ac:dyDescent="0.2">
      <c r="A33" s="4"/>
      <c r="B33" s="6"/>
    </row>
    <row r="34" spans="1:5" x14ac:dyDescent="0.2">
      <c r="A34" s="41" t="s">
        <v>41</v>
      </c>
      <c r="B34" s="42" t="s">
        <v>36</v>
      </c>
    </row>
    <row r="35" spans="1:5" x14ac:dyDescent="0.2">
      <c r="A35" s="41" t="s">
        <v>42</v>
      </c>
      <c r="B35" s="42" t="s">
        <v>37</v>
      </c>
    </row>
    <row r="36" spans="1:5" x14ac:dyDescent="0.2">
      <c r="A36" s="4"/>
      <c r="B36" s="7"/>
    </row>
    <row r="37" spans="1:5" x14ac:dyDescent="0.2">
      <c r="A37" s="4"/>
      <c r="B37" s="5" t="s">
        <v>39</v>
      </c>
    </row>
    <row r="38" spans="1:5" x14ac:dyDescent="0.2">
      <c r="A38" s="4" t="s">
        <v>40</v>
      </c>
      <c r="B38" s="42" t="s">
        <v>32</v>
      </c>
    </row>
    <row r="39" spans="1:5" x14ac:dyDescent="0.2">
      <c r="A39" s="4"/>
      <c r="B39" s="42" t="s">
        <v>33</v>
      </c>
    </row>
    <row r="40" spans="1:5" ht="12" thickBot="1" x14ac:dyDescent="0.25">
      <c r="A40" s="8"/>
      <c r="B40" s="9"/>
    </row>
    <row r="42" spans="1:5" x14ac:dyDescent="0.2">
      <c r="A42" s="133" t="s">
        <v>545</v>
      </c>
      <c r="B42" s="133"/>
      <c r="C42" s="133"/>
      <c r="D42" s="133"/>
      <c r="E42" s="133"/>
    </row>
  </sheetData>
  <sheetProtection formatCells="0" formatColumns="0" formatRows="0" autoFilter="0" pivotTables="0"/>
  <mergeCells count="4">
    <mergeCell ref="A1:B1"/>
    <mergeCell ref="A2:B2"/>
    <mergeCell ref="A3:B3"/>
    <mergeCell ref="A42:E42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33" zoomScale="106" zoomScaleNormal="106" workbookViewId="0">
      <selection activeCell="C108" sqref="C108:C110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34" t="str">
        <f>'Notas a los Edos Financieros'!A1</f>
        <v>INSTITUTO MUNICIPAL DE ARTE Y CULTURA DE CELAYA</v>
      </c>
      <c r="B1" s="135"/>
      <c r="C1" s="135"/>
      <c r="D1" s="135"/>
      <c r="E1" s="135"/>
      <c r="F1" s="135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34" t="s">
        <v>123</v>
      </c>
      <c r="B2" s="135"/>
      <c r="C2" s="135"/>
      <c r="D2" s="135"/>
      <c r="E2" s="135"/>
      <c r="F2" s="135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34" t="str">
        <f>'Notas a los Edos Financieros'!A3</f>
        <v>Correspondiente del 1 de enero al 30 de septiembre 2019</v>
      </c>
      <c r="B3" s="135"/>
      <c r="C3" s="135"/>
      <c r="D3" s="135"/>
      <c r="E3" s="135"/>
      <c r="F3" s="135"/>
      <c r="G3" s="12" t="s">
        <v>126</v>
      </c>
      <c r="H3" s="23">
        <f>'Notas a los Edos Financieros'!E3</f>
        <v>3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ht="67.5" x14ac:dyDescent="0.2">
      <c r="A15" s="97">
        <v>1122</v>
      </c>
      <c r="B15" s="96" t="s">
        <v>132</v>
      </c>
      <c r="C15" s="99">
        <v>3263.32</v>
      </c>
      <c r="D15" s="94">
        <v>3787.8</v>
      </c>
      <c r="E15" s="94">
        <v>15062.96</v>
      </c>
      <c r="F15" s="94">
        <v>4106.17</v>
      </c>
      <c r="G15" s="94">
        <v>4181.5</v>
      </c>
      <c r="H15" s="98" t="s">
        <v>534</v>
      </c>
    </row>
    <row r="16" spans="1:8" x14ac:dyDescent="0.2">
      <c r="A16" s="20">
        <v>1124</v>
      </c>
      <c r="B16" s="18" t="s">
        <v>133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11910</v>
      </c>
      <c r="D20" s="22">
        <f>+C20</f>
        <v>11910</v>
      </c>
      <c r="E20" s="22">
        <v>0</v>
      </c>
      <c r="F20" s="22">
        <v>0</v>
      </c>
      <c r="G20" s="22">
        <v>0</v>
      </c>
      <c r="H20" s="100" t="s">
        <v>535</v>
      </c>
    </row>
    <row r="21" spans="1:8" x14ac:dyDescent="0.2">
      <c r="A21" s="20">
        <v>1125</v>
      </c>
      <c r="B21" s="18" t="s">
        <v>140</v>
      </c>
      <c r="C21" s="22">
        <v>10000</v>
      </c>
      <c r="D21" s="22">
        <v>0</v>
      </c>
      <c r="E21" s="22">
        <v>0</v>
      </c>
      <c r="F21" s="22">
        <v>10000</v>
      </c>
      <c r="G21" s="22">
        <v>0</v>
      </c>
      <c r="H21" s="18" t="s">
        <v>536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0</v>
      </c>
    </row>
    <row r="40" spans="1:8" x14ac:dyDescent="0.2">
      <c r="A40" s="20">
        <v>1151</v>
      </c>
      <c r="B40" s="18" t="s">
        <v>155</v>
      </c>
      <c r="C40" s="22">
        <v>0</v>
      </c>
    </row>
    <row r="42" spans="1:8" x14ac:dyDescent="0.2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104">
        <f>SUM(C61:C68)</f>
        <v>19745372.599999998</v>
      </c>
      <c r="D60" s="104">
        <f t="shared" ref="D60:E60" si="0">SUM(D61:D68)</f>
        <v>0</v>
      </c>
      <c r="E60" s="104">
        <f t="shared" si="0"/>
        <v>5363217.2700000005</v>
      </c>
    </row>
    <row r="61" spans="1:9" x14ac:dyDescent="0.2">
      <c r="A61" s="20">
        <v>1241</v>
      </c>
      <c r="B61" s="18" t="s">
        <v>169</v>
      </c>
      <c r="C61" s="117">
        <v>6159411.9500000002</v>
      </c>
      <c r="D61" s="103">
        <v>0</v>
      </c>
      <c r="E61" s="103">
        <v>984783.61</v>
      </c>
      <c r="F61" s="102" t="s">
        <v>537</v>
      </c>
      <c r="G61" s="105"/>
      <c r="H61" s="102" t="s">
        <v>538</v>
      </c>
      <c r="I61" s="106" t="s">
        <v>539</v>
      </c>
    </row>
    <row r="62" spans="1:9" x14ac:dyDescent="0.2">
      <c r="A62" s="20">
        <v>1242</v>
      </c>
      <c r="B62" s="18" t="s">
        <v>170</v>
      </c>
      <c r="C62" s="117">
        <v>8661090.5</v>
      </c>
      <c r="D62" s="103">
        <v>0</v>
      </c>
      <c r="E62" s="103">
        <v>2259634.7200000002</v>
      </c>
      <c r="F62" s="102" t="s">
        <v>537</v>
      </c>
      <c r="G62" s="105"/>
      <c r="H62" s="102" t="s">
        <v>538</v>
      </c>
      <c r="I62" s="107" t="s">
        <v>539</v>
      </c>
    </row>
    <row r="63" spans="1:9" ht="15" x14ac:dyDescent="0.25">
      <c r="A63" s="20">
        <v>1243</v>
      </c>
      <c r="B63" s="18" t="s">
        <v>171</v>
      </c>
      <c r="C63" s="117">
        <v>0</v>
      </c>
      <c r="D63" s="103">
        <v>0</v>
      </c>
      <c r="E63" s="103">
        <v>0</v>
      </c>
      <c r="F63" s="102"/>
      <c r="G63" s="105"/>
      <c r="H63" s="101"/>
    </row>
    <row r="64" spans="1:9" x14ac:dyDescent="0.2">
      <c r="A64" s="20">
        <v>1244</v>
      </c>
      <c r="B64" s="18" t="s">
        <v>172</v>
      </c>
      <c r="C64" s="117">
        <v>3451780</v>
      </c>
      <c r="D64" s="103">
        <v>0</v>
      </c>
      <c r="E64" s="103">
        <v>1965956.5</v>
      </c>
      <c r="F64" s="102" t="s">
        <v>537</v>
      </c>
      <c r="G64" s="105"/>
      <c r="H64" s="102" t="s">
        <v>538</v>
      </c>
      <c r="I64" s="108" t="s">
        <v>539</v>
      </c>
    </row>
    <row r="65" spans="1:9" ht="15" x14ac:dyDescent="0.25">
      <c r="A65" s="20">
        <v>1245</v>
      </c>
      <c r="B65" s="18" t="s">
        <v>173</v>
      </c>
      <c r="C65" s="117">
        <v>0</v>
      </c>
      <c r="D65" s="103">
        <v>0</v>
      </c>
      <c r="E65" s="103">
        <v>0</v>
      </c>
      <c r="F65" s="102"/>
      <c r="G65" s="105"/>
      <c r="H65" s="101"/>
    </row>
    <row r="66" spans="1:9" x14ac:dyDescent="0.2">
      <c r="A66" s="20">
        <v>1246</v>
      </c>
      <c r="B66" s="18" t="s">
        <v>174</v>
      </c>
      <c r="C66" s="117">
        <v>595296.52</v>
      </c>
      <c r="D66" s="103">
        <v>0</v>
      </c>
      <c r="E66" s="103">
        <v>152842.44</v>
      </c>
      <c r="F66" s="102" t="s">
        <v>537</v>
      </c>
      <c r="G66" s="105"/>
      <c r="H66" s="102" t="s">
        <v>538</v>
      </c>
      <c r="I66" s="109" t="s">
        <v>539</v>
      </c>
    </row>
    <row r="67" spans="1:9" ht="15" x14ac:dyDescent="0.25">
      <c r="A67" s="20">
        <v>1247</v>
      </c>
      <c r="B67" s="18" t="s">
        <v>175</v>
      </c>
      <c r="C67" s="117">
        <v>877793.63</v>
      </c>
      <c r="D67" s="103">
        <v>0</v>
      </c>
      <c r="E67" s="103">
        <v>0</v>
      </c>
      <c r="F67" s="102"/>
      <c r="G67" s="105"/>
      <c r="H67" s="101"/>
      <c r="I67" s="110" t="s">
        <v>539</v>
      </c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114">
        <f>SUM(C73:C77)</f>
        <v>27249</v>
      </c>
      <c r="D72" s="114">
        <f t="shared" ref="D72:E72" si="1">SUM(D73:D77)</f>
        <v>0</v>
      </c>
      <c r="E72" s="114">
        <f t="shared" si="1"/>
        <v>13534.58</v>
      </c>
    </row>
    <row r="73" spans="1:9" x14ac:dyDescent="0.2">
      <c r="A73" s="20">
        <v>1251</v>
      </c>
      <c r="B73" s="18" t="s">
        <v>179</v>
      </c>
      <c r="C73" s="112">
        <v>27249</v>
      </c>
      <c r="D73" s="112">
        <v>0</v>
      </c>
      <c r="E73" s="112">
        <v>13534.58</v>
      </c>
      <c r="F73" s="111" t="s">
        <v>537</v>
      </c>
      <c r="G73" s="115"/>
      <c r="H73" s="111" t="s">
        <v>538</v>
      </c>
      <c r="I73" s="111" t="s">
        <v>540</v>
      </c>
    </row>
    <row r="74" spans="1:9" x14ac:dyDescent="0.2">
      <c r="A74" s="20">
        <v>1252</v>
      </c>
      <c r="B74" s="18" t="s">
        <v>180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114">
        <f>SUM(C102:C110)</f>
        <v>599352.92999999993</v>
      </c>
      <c r="D101" s="114">
        <f t="shared" ref="D101:G101" si="2">SUM(D102:D110)</f>
        <v>303276.59999999998</v>
      </c>
      <c r="E101" s="114">
        <f t="shared" si="2"/>
        <v>0</v>
      </c>
      <c r="F101" s="114">
        <f t="shared" si="2"/>
        <v>294931.27</v>
      </c>
      <c r="G101" s="114">
        <f t="shared" si="2"/>
        <v>0</v>
      </c>
    </row>
    <row r="102" spans="1:8" x14ac:dyDescent="0.2">
      <c r="A102" s="20">
        <v>2111</v>
      </c>
      <c r="B102" s="18" t="s">
        <v>202</v>
      </c>
      <c r="C102" s="112">
        <v>0</v>
      </c>
      <c r="D102" s="112">
        <v>0</v>
      </c>
      <c r="E102" s="112">
        <v>0</v>
      </c>
      <c r="F102" s="112">
        <v>0</v>
      </c>
      <c r="G102" s="112">
        <v>0</v>
      </c>
      <c r="H102" s="111"/>
    </row>
    <row r="103" spans="1:8" x14ac:dyDescent="0.2">
      <c r="A103" s="20">
        <v>2112</v>
      </c>
      <c r="B103" s="18" t="s">
        <v>203</v>
      </c>
      <c r="C103" s="112">
        <v>0</v>
      </c>
      <c r="D103" s="112">
        <v>0</v>
      </c>
      <c r="E103" s="112">
        <v>0</v>
      </c>
      <c r="F103" s="112">
        <v>0</v>
      </c>
      <c r="G103" s="112">
        <v>0</v>
      </c>
      <c r="H103" s="111" t="s">
        <v>541</v>
      </c>
    </row>
    <row r="104" spans="1:8" x14ac:dyDescent="0.2">
      <c r="A104" s="20">
        <v>2113</v>
      </c>
      <c r="B104" s="18" t="s">
        <v>204</v>
      </c>
      <c r="C104" s="112">
        <v>0</v>
      </c>
      <c r="D104" s="112">
        <v>0</v>
      </c>
      <c r="E104" s="112">
        <v>0</v>
      </c>
      <c r="F104" s="112">
        <v>0</v>
      </c>
      <c r="G104" s="112">
        <v>0</v>
      </c>
      <c r="H104" s="111"/>
    </row>
    <row r="105" spans="1:8" x14ac:dyDescent="0.2">
      <c r="A105" s="20">
        <v>2114</v>
      </c>
      <c r="B105" s="18" t="s">
        <v>205</v>
      </c>
      <c r="C105" s="112">
        <v>0</v>
      </c>
      <c r="D105" s="112">
        <v>0</v>
      </c>
      <c r="E105" s="112">
        <v>0</v>
      </c>
      <c r="F105" s="112">
        <v>0</v>
      </c>
      <c r="G105" s="112">
        <v>0</v>
      </c>
      <c r="H105" s="111"/>
    </row>
    <row r="106" spans="1:8" x14ac:dyDescent="0.2">
      <c r="A106" s="20">
        <v>2115</v>
      </c>
      <c r="B106" s="18" t="s">
        <v>206</v>
      </c>
      <c r="C106" s="112">
        <v>0</v>
      </c>
      <c r="D106" s="112">
        <v>0</v>
      </c>
      <c r="E106" s="112">
        <v>0</v>
      </c>
      <c r="F106" s="112">
        <v>0</v>
      </c>
      <c r="G106" s="112">
        <v>0</v>
      </c>
      <c r="H106" s="111">
        <v>0</v>
      </c>
    </row>
    <row r="107" spans="1:8" x14ac:dyDescent="0.2">
      <c r="A107" s="20">
        <v>2116</v>
      </c>
      <c r="B107" s="18" t="s">
        <v>207</v>
      </c>
      <c r="C107" s="112">
        <v>0</v>
      </c>
      <c r="D107" s="112">
        <v>0</v>
      </c>
      <c r="E107" s="112">
        <v>0</v>
      </c>
      <c r="F107" s="112">
        <v>0</v>
      </c>
      <c r="G107" s="112">
        <v>0</v>
      </c>
      <c r="H107" s="111"/>
    </row>
    <row r="108" spans="1:8" x14ac:dyDescent="0.2">
      <c r="A108" s="20">
        <v>2117</v>
      </c>
      <c r="B108" s="18" t="s">
        <v>208</v>
      </c>
      <c r="C108" s="118">
        <v>238661.52</v>
      </c>
      <c r="D108" s="112">
        <v>303276.59999999998</v>
      </c>
      <c r="E108" s="112">
        <v>0</v>
      </c>
      <c r="F108" s="112">
        <v>0</v>
      </c>
      <c r="G108" s="112">
        <v>0</v>
      </c>
      <c r="H108" s="111" t="s">
        <v>542</v>
      </c>
    </row>
    <row r="109" spans="1:8" x14ac:dyDescent="0.2">
      <c r="A109" s="20">
        <v>2118</v>
      </c>
      <c r="B109" s="18" t="s">
        <v>209</v>
      </c>
      <c r="C109" s="118">
        <v>0</v>
      </c>
      <c r="D109" s="112">
        <v>0</v>
      </c>
      <c r="E109" s="112">
        <v>0</v>
      </c>
      <c r="F109" s="112">
        <v>0</v>
      </c>
      <c r="G109" s="112">
        <v>0</v>
      </c>
      <c r="H109" s="111"/>
    </row>
    <row r="110" spans="1:8" x14ac:dyDescent="0.2">
      <c r="A110" s="20">
        <v>2119</v>
      </c>
      <c r="B110" s="18" t="s">
        <v>210</v>
      </c>
      <c r="C110" s="118">
        <v>360691.41</v>
      </c>
      <c r="D110" s="112">
        <v>0</v>
      </c>
      <c r="E110" s="112">
        <v>0</v>
      </c>
      <c r="F110" s="112">
        <v>294931.27</v>
      </c>
      <c r="G110" s="112">
        <v>0</v>
      </c>
      <c r="H110" s="111" t="s">
        <v>543</v>
      </c>
    </row>
    <row r="111" spans="1:8" x14ac:dyDescent="0.2">
      <c r="A111" s="20">
        <v>2120</v>
      </c>
      <c r="B111" s="18" t="s">
        <v>211</v>
      </c>
      <c r="C111" s="114">
        <v>0</v>
      </c>
      <c r="D111" s="114">
        <v>0</v>
      </c>
      <c r="E111" s="114">
        <v>0</v>
      </c>
      <c r="F111" s="114">
        <v>0</v>
      </c>
      <c r="G111" s="114">
        <v>0</v>
      </c>
    </row>
    <row r="112" spans="1:8" x14ac:dyDescent="0.2">
      <c r="A112" s="20">
        <v>2121</v>
      </c>
      <c r="B112" s="18" t="s">
        <v>212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x14ac:dyDescent="0.2">
      <c r="A124" s="20">
        <v>2166</v>
      </c>
      <c r="B124" s="18" t="s">
        <v>221</v>
      </c>
      <c r="C124" s="22">
        <v>0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x14ac:dyDescent="0.2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x14ac:dyDescent="0.2">
      <c r="A137" s="20">
        <v>2240</v>
      </c>
      <c r="B137" s="18" t="s">
        <v>231</v>
      </c>
      <c r="C137" s="22">
        <v>0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0"/>
  <sheetViews>
    <sheetView topLeftCell="A196" zoomScaleNormal="100" workbookViewId="0">
      <selection activeCell="B234" sqref="B234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131" t="str">
        <f>ESF!A1</f>
        <v>INSTITUTO MUNICIPAL DE ARTE Y CULTURA DE CELAYA</v>
      </c>
      <c r="B1" s="131"/>
      <c r="C1" s="131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131" t="s">
        <v>235</v>
      </c>
      <c r="B2" s="131"/>
      <c r="C2" s="131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131" t="str">
        <f>ESF!A3</f>
        <v>Correspondiente del 1 de enero al 30 de septiembre 2019</v>
      </c>
      <c r="B3" s="131"/>
      <c r="C3" s="131"/>
      <c r="D3" s="12" t="s">
        <v>126</v>
      </c>
      <c r="E3" s="23">
        <f>'Notas a los Edos Financieros'!E3</f>
        <v>3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510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95">
        <f>+C9+C19+C25+C28+C34+C38+C46</f>
        <v>7077279.2100000009</v>
      </c>
      <c r="D8" s="47"/>
      <c r="E8" s="45"/>
    </row>
    <row r="9" spans="1:5" x14ac:dyDescent="0.2">
      <c r="A9" s="46">
        <v>4110</v>
      </c>
      <c r="B9" s="47" t="s">
        <v>238</v>
      </c>
      <c r="C9" s="95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95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95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95">
        <v>0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0</v>
      </c>
      <c r="D31" s="47"/>
      <c r="E31" s="45"/>
    </row>
    <row r="32" spans="1:5" ht="22.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95">
        <f>SUM(C35:C36)</f>
        <v>2720618.93</v>
      </c>
      <c r="D34" s="47"/>
      <c r="E34" s="45"/>
    </row>
    <row r="35" spans="1:5" x14ac:dyDescent="0.2">
      <c r="A35" s="46">
        <v>4151</v>
      </c>
      <c r="B35" s="47" t="s">
        <v>438</v>
      </c>
      <c r="C35" s="119">
        <v>2720618.93</v>
      </c>
      <c r="D35" s="47"/>
      <c r="E35" s="45"/>
    </row>
    <row r="36" spans="1:5" ht="22.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259</v>
      </c>
      <c r="C38" s="95">
        <v>0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95">
        <f>SUM(C47:C54)</f>
        <v>4356660.28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0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445</v>
      </c>
      <c r="C49" s="120">
        <v>4356660.28</v>
      </c>
      <c r="D49" s="47"/>
      <c r="E49" s="45"/>
    </row>
    <row r="50" spans="1:5" ht="22.5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511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95">
        <f>+C59+C65</f>
        <v>22811389.640000001</v>
      </c>
      <c r="D58" s="50"/>
      <c r="E58" s="45"/>
    </row>
    <row r="59" spans="1:5" ht="22.5" x14ac:dyDescent="0.2">
      <c r="A59" s="46">
        <v>4210</v>
      </c>
      <c r="B59" s="48" t="s">
        <v>452</v>
      </c>
      <c r="C59" s="95">
        <f>SUM(C60:C64)</f>
        <v>793123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0</v>
      </c>
      <c r="D61" s="47"/>
      <c r="E61" s="45"/>
    </row>
    <row r="62" spans="1:5" x14ac:dyDescent="0.2">
      <c r="A62" s="46">
        <v>4213</v>
      </c>
      <c r="B62" s="47" t="s">
        <v>268</v>
      </c>
      <c r="C62" s="121">
        <v>793123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95">
        <f>SUM(C66:C69)</f>
        <v>22018266.640000001</v>
      </c>
      <c r="D65" s="47"/>
      <c r="E65" s="45"/>
    </row>
    <row r="66" spans="1:5" x14ac:dyDescent="0.2">
      <c r="A66" s="46">
        <v>4221</v>
      </c>
      <c r="B66" s="47" t="s">
        <v>270</v>
      </c>
      <c r="C66" s="122">
        <v>21841131.640000001</v>
      </c>
      <c r="D66" s="47"/>
      <c r="E66" s="45"/>
    </row>
    <row r="67" spans="1:5" x14ac:dyDescent="0.2">
      <c r="A67" s="46">
        <v>4223</v>
      </c>
      <c r="B67" s="47" t="s">
        <v>271</v>
      </c>
      <c r="C67" s="122">
        <v>177135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512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95">
        <f>+C74+C77+C83+C85+C87</f>
        <v>967</v>
      </c>
      <c r="D73" s="47"/>
      <c r="E73" s="47"/>
    </row>
    <row r="74" spans="1:5" x14ac:dyDescent="0.2">
      <c r="A74" s="49">
        <v>4310</v>
      </c>
      <c r="B74" s="47" t="s">
        <v>275</v>
      </c>
      <c r="C74" s="95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95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95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95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95">
        <f>SUM(C88:C94)</f>
        <v>967</v>
      </c>
      <c r="D87" s="50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967</v>
      </c>
      <c r="D94" s="50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513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95">
        <f>+C99+C127</f>
        <v>23853795.600000001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95">
        <f>+C100+C107+C117</f>
        <v>23812595.600000001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95">
        <f>SUM(C101:C106)</f>
        <v>12355221.299999999</v>
      </c>
      <c r="D100" s="51">
        <f t="shared" ref="D100:D163" si="0">C100/$C$99</f>
        <v>0.51885235475968017</v>
      </c>
      <c r="E100" s="47"/>
    </row>
    <row r="101" spans="1:5" x14ac:dyDescent="0.2">
      <c r="A101" s="49">
        <v>5111</v>
      </c>
      <c r="B101" s="47" t="s">
        <v>294</v>
      </c>
      <c r="C101" s="123">
        <v>8536528.4299999997</v>
      </c>
      <c r="D101" s="51">
        <f t="shared" si="0"/>
        <v>0.35848794366625025</v>
      </c>
      <c r="E101" s="47"/>
    </row>
    <row r="102" spans="1:5" x14ac:dyDescent="0.2">
      <c r="A102" s="49">
        <v>5112</v>
      </c>
      <c r="B102" s="47" t="s">
        <v>295</v>
      </c>
      <c r="C102" s="123">
        <v>511105.61</v>
      </c>
      <c r="D102" s="51">
        <f t="shared" si="0"/>
        <v>2.1463666480776248E-2</v>
      </c>
      <c r="E102" s="47"/>
    </row>
    <row r="103" spans="1:5" x14ac:dyDescent="0.2">
      <c r="A103" s="49">
        <v>5113</v>
      </c>
      <c r="B103" s="47" t="s">
        <v>296</v>
      </c>
      <c r="C103" s="123">
        <v>215136.3</v>
      </c>
      <c r="D103" s="51">
        <f t="shared" si="0"/>
        <v>9.0345590045631131E-3</v>
      </c>
      <c r="E103" s="47"/>
    </row>
    <row r="104" spans="1:5" x14ac:dyDescent="0.2">
      <c r="A104" s="49">
        <v>5114</v>
      </c>
      <c r="B104" s="47" t="s">
        <v>297</v>
      </c>
      <c r="C104" s="123">
        <v>1956439.36</v>
      </c>
      <c r="D104" s="51">
        <f t="shared" si="0"/>
        <v>8.2159853250100973E-2</v>
      </c>
      <c r="E104" s="47"/>
    </row>
    <row r="105" spans="1:5" x14ac:dyDescent="0.2">
      <c r="A105" s="49">
        <v>5115</v>
      </c>
      <c r="B105" s="47" t="s">
        <v>298</v>
      </c>
      <c r="C105" s="123">
        <v>1136011.6000000001</v>
      </c>
      <c r="D105" s="51">
        <f t="shared" si="0"/>
        <v>4.7706332357989566E-2</v>
      </c>
      <c r="E105" s="47"/>
    </row>
    <row r="106" spans="1:5" x14ac:dyDescent="0.2">
      <c r="A106" s="49">
        <v>5116</v>
      </c>
      <c r="B106" s="47" t="s">
        <v>299</v>
      </c>
      <c r="C106" s="123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95">
        <f>SUM(C108:C116)</f>
        <v>1026528.19</v>
      </c>
      <c r="D107" s="51">
        <f t="shared" si="0"/>
        <v>4.3108622312470625E-2</v>
      </c>
      <c r="E107" s="47"/>
    </row>
    <row r="108" spans="1:5" x14ac:dyDescent="0.2">
      <c r="A108" s="49">
        <v>5121</v>
      </c>
      <c r="B108" s="47" t="s">
        <v>301</v>
      </c>
      <c r="C108" s="124">
        <v>442962.59</v>
      </c>
      <c r="D108" s="51">
        <f t="shared" si="0"/>
        <v>1.8602028835529378E-2</v>
      </c>
      <c r="E108" s="47"/>
    </row>
    <row r="109" spans="1:5" x14ac:dyDescent="0.2">
      <c r="A109" s="49">
        <v>5122</v>
      </c>
      <c r="B109" s="47" t="s">
        <v>302</v>
      </c>
      <c r="C109" s="124">
        <v>31163.08</v>
      </c>
      <c r="D109" s="51">
        <f t="shared" si="0"/>
        <v>1.3086805203209348E-3</v>
      </c>
      <c r="E109" s="47"/>
    </row>
    <row r="110" spans="1:5" x14ac:dyDescent="0.2">
      <c r="A110" s="49">
        <v>5123</v>
      </c>
      <c r="B110" s="47" t="s">
        <v>303</v>
      </c>
      <c r="C110" s="124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124">
        <v>207213.81</v>
      </c>
      <c r="D111" s="51">
        <f t="shared" si="0"/>
        <v>8.7018573481338589E-3</v>
      </c>
      <c r="E111" s="47"/>
    </row>
    <row r="112" spans="1:5" x14ac:dyDescent="0.2">
      <c r="A112" s="49">
        <v>5125</v>
      </c>
      <c r="B112" s="47" t="s">
        <v>305</v>
      </c>
      <c r="C112" s="124">
        <v>572.79999999999995</v>
      </c>
      <c r="D112" s="51">
        <f t="shared" si="0"/>
        <v>2.4054496604309694E-5</v>
      </c>
      <c r="E112" s="47"/>
    </row>
    <row r="113" spans="1:5" x14ac:dyDescent="0.2">
      <c r="A113" s="49">
        <v>5126</v>
      </c>
      <c r="B113" s="47" t="s">
        <v>306</v>
      </c>
      <c r="C113" s="124">
        <v>279883.95</v>
      </c>
      <c r="D113" s="51">
        <f t="shared" si="0"/>
        <v>1.1753609505718897E-2</v>
      </c>
      <c r="E113" s="47"/>
    </row>
    <row r="114" spans="1:5" x14ac:dyDescent="0.2">
      <c r="A114" s="49">
        <v>5127</v>
      </c>
      <c r="B114" s="47" t="s">
        <v>307</v>
      </c>
      <c r="C114" s="124">
        <v>31014.82</v>
      </c>
      <c r="D114" s="51">
        <f t="shared" si="0"/>
        <v>1.3024544035846305E-3</v>
      </c>
      <c r="E114" s="47"/>
    </row>
    <row r="115" spans="1:5" x14ac:dyDescent="0.2">
      <c r="A115" s="49">
        <v>5128</v>
      </c>
      <c r="B115" s="47" t="s">
        <v>308</v>
      </c>
      <c r="C115" s="124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124">
        <v>33717.14</v>
      </c>
      <c r="D116" s="51">
        <f t="shared" si="0"/>
        <v>1.4159372025786218E-3</v>
      </c>
      <c r="E116" s="47"/>
    </row>
    <row r="117" spans="1:5" x14ac:dyDescent="0.2">
      <c r="A117" s="49">
        <v>5130</v>
      </c>
      <c r="B117" s="47" t="s">
        <v>310</v>
      </c>
      <c r="C117" s="95">
        <f>SUM(C118:C126)</f>
        <v>10430846.110000001</v>
      </c>
      <c r="D117" s="51">
        <f t="shared" si="0"/>
        <v>0.43803902292784919</v>
      </c>
      <c r="E117" s="47"/>
    </row>
    <row r="118" spans="1:5" x14ac:dyDescent="0.2">
      <c r="A118" s="49">
        <v>5131</v>
      </c>
      <c r="B118" s="47" t="s">
        <v>311</v>
      </c>
      <c r="C118" s="125">
        <v>1241057.6399999999</v>
      </c>
      <c r="D118" s="51">
        <f t="shared" si="0"/>
        <v>5.2117696904910263E-2</v>
      </c>
      <c r="E118" s="47"/>
    </row>
    <row r="119" spans="1:5" x14ac:dyDescent="0.2">
      <c r="A119" s="49">
        <v>5132</v>
      </c>
      <c r="B119" s="47" t="s">
        <v>312</v>
      </c>
      <c r="C119" s="125">
        <v>229522.62</v>
      </c>
      <c r="D119" s="51">
        <f t="shared" si="0"/>
        <v>9.6387065003531152E-3</v>
      </c>
      <c r="E119" s="47"/>
    </row>
    <row r="120" spans="1:5" x14ac:dyDescent="0.2">
      <c r="A120" s="49">
        <v>5133</v>
      </c>
      <c r="B120" s="47" t="s">
        <v>313</v>
      </c>
      <c r="C120" s="125">
        <v>5551715.5499999998</v>
      </c>
      <c r="D120" s="51">
        <f t="shared" si="0"/>
        <v>0.2331419742415648</v>
      </c>
      <c r="E120" s="47"/>
    </row>
    <row r="121" spans="1:5" x14ac:dyDescent="0.2">
      <c r="A121" s="49">
        <v>5134</v>
      </c>
      <c r="B121" s="47" t="s">
        <v>314</v>
      </c>
      <c r="C121" s="125">
        <v>235140.33</v>
      </c>
      <c r="D121" s="51">
        <f t="shared" si="0"/>
        <v>9.8746198839407481E-3</v>
      </c>
      <c r="E121" s="47"/>
    </row>
    <row r="122" spans="1:5" x14ac:dyDescent="0.2">
      <c r="A122" s="49">
        <v>5135</v>
      </c>
      <c r="B122" s="47" t="s">
        <v>315</v>
      </c>
      <c r="C122" s="125">
        <v>2075781.64</v>
      </c>
      <c r="D122" s="51">
        <f t="shared" si="0"/>
        <v>8.717158242085965E-2</v>
      </c>
      <c r="E122" s="47"/>
    </row>
    <row r="123" spans="1:5" x14ac:dyDescent="0.2">
      <c r="A123" s="49">
        <v>5136</v>
      </c>
      <c r="B123" s="47" t="s">
        <v>316</v>
      </c>
      <c r="C123" s="125">
        <v>134888.89000000001</v>
      </c>
      <c r="D123" s="51">
        <f t="shared" si="0"/>
        <v>5.6646025601677797E-3</v>
      </c>
      <c r="E123" s="47"/>
    </row>
    <row r="124" spans="1:5" x14ac:dyDescent="0.2">
      <c r="A124" s="49">
        <v>5137</v>
      </c>
      <c r="B124" s="47" t="s">
        <v>317</v>
      </c>
      <c r="C124" s="125">
        <v>75806.41</v>
      </c>
      <c r="D124" s="51">
        <f t="shared" si="0"/>
        <v>3.1834585054642257E-3</v>
      </c>
      <c r="E124" s="47"/>
    </row>
    <row r="125" spans="1:5" x14ac:dyDescent="0.2">
      <c r="A125" s="49">
        <v>5138</v>
      </c>
      <c r="B125" s="47" t="s">
        <v>318</v>
      </c>
      <c r="C125" s="125">
        <v>624590.9</v>
      </c>
      <c r="D125" s="51">
        <f t="shared" si="0"/>
        <v>2.6229433804351845E-2</v>
      </c>
      <c r="E125" s="47"/>
    </row>
    <row r="126" spans="1:5" x14ac:dyDescent="0.2">
      <c r="A126" s="49">
        <v>5139</v>
      </c>
      <c r="B126" s="47" t="s">
        <v>319</v>
      </c>
      <c r="C126" s="125">
        <v>262342.13</v>
      </c>
      <c r="D126" s="51">
        <f t="shared" si="0"/>
        <v>1.1016948106236683E-2</v>
      </c>
      <c r="E126" s="47"/>
    </row>
    <row r="127" spans="1:5" x14ac:dyDescent="0.2">
      <c r="A127" s="49">
        <v>5200</v>
      </c>
      <c r="B127" s="47" t="s">
        <v>320</v>
      </c>
      <c r="C127" s="95">
        <f>+C128+C131+C134+C137+C142+C146+C149+C151+C157</f>
        <v>41200</v>
      </c>
      <c r="D127" s="51">
        <f t="shared" si="0"/>
        <v>1.7301767808965772E-3</v>
      </c>
      <c r="E127" s="47"/>
    </row>
    <row r="128" spans="1:5" x14ac:dyDescent="0.2">
      <c r="A128" s="49">
        <v>5210</v>
      </c>
      <c r="B128" s="47" t="s">
        <v>321</v>
      </c>
      <c r="C128" s="95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95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95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95">
        <f>SUM(C138:C141)</f>
        <v>41200</v>
      </c>
      <c r="D137" s="51">
        <f t="shared" si="0"/>
        <v>1.7301767808965772E-3</v>
      </c>
      <c r="E137" s="47"/>
    </row>
    <row r="138" spans="1:5" x14ac:dyDescent="0.2">
      <c r="A138" s="49">
        <v>5241</v>
      </c>
      <c r="B138" s="47" t="s">
        <v>329</v>
      </c>
      <c r="C138" s="126">
        <v>41200</v>
      </c>
      <c r="D138" s="51">
        <f t="shared" si="0"/>
        <v>1.7301767808965772E-3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95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95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95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95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95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95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95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95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95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95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95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95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95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95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95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95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95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95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95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95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95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95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95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95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29" sqref="C29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36" t="str">
        <f>ESF!A1</f>
        <v>INSTITUTO MUNICIPAL DE ARTE Y CULTURA DE CELAYA</v>
      </c>
      <c r="B1" s="136"/>
      <c r="C1" s="136"/>
      <c r="D1" s="25" t="s">
        <v>122</v>
      </c>
      <c r="E1" s="26">
        <f>ESF!H1</f>
        <v>2019</v>
      </c>
    </row>
    <row r="2" spans="1:5" ht="18.95" customHeight="1" x14ac:dyDescent="0.2">
      <c r="A2" s="136" t="s">
        <v>400</v>
      </c>
      <c r="B2" s="136"/>
      <c r="C2" s="136"/>
      <c r="D2" s="25" t="s">
        <v>124</v>
      </c>
      <c r="E2" s="26" t="str">
        <f>ESF!H2</f>
        <v>Trimestral</v>
      </c>
    </row>
    <row r="3" spans="1:5" ht="18.95" customHeight="1" x14ac:dyDescent="0.2">
      <c r="A3" s="136" t="str">
        <f>ESF!A3</f>
        <v>Correspondiente del 1 de enero al 30 de septiembre 2019</v>
      </c>
      <c r="B3" s="136"/>
      <c r="C3" s="136"/>
      <c r="D3" s="25" t="s">
        <v>126</v>
      </c>
      <c r="E3" s="26">
        <f>ESF!H3</f>
        <v>3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32">
        <v>4660315.57</v>
      </c>
      <c r="D8" s="27" t="s">
        <v>544</v>
      </c>
    </row>
    <row r="9" spans="1:5" x14ac:dyDescent="0.2">
      <c r="A9" s="31">
        <v>3120</v>
      </c>
      <c r="B9" s="27" t="s">
        <v>401</v>
      </c>
      <c r="C9" s="32">
        <v>0</v>
      </c>
    </row>
    <row r="10" spans="1:5" x14ac:dyDescent="0.2">
      <c r="A10" s="31">
        <v>3130</v>
      </c>
      <c r="B10" s="27" t="s">
        <v>402</v>
      </c>
      <c r="C10" s="32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127">
        <v>6035840.25</v>
      </c>
      <c r="D14" s="27" t="s">
        <v>544</v>
      </c>
    </row>
    <row r="15" spans="1:5" x14ac:dyDescent="0.2">
      <c r="A15" s="31">
        <v>3220</v>
      </c>
      <c r="B15" s="27" t="s">
        <v>405</v>
      </c>
      <c r="C15" s="32">
        <v>10017426.73</v>
      </c>
      <c r="D15" s="27" t="s">
        <v>544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  <row r="29" spans="1:3" x14ac:dyDescent="0.2">
      <c r="C29" s="127"/>
    </row>
    <row r="31" spans="1:3" x14ac:dyDescent="0.2">
      <c r="C31" s="11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0"/>
  <sheetViews>
    <sheetView topLeftCell="A60" workbookViewId="0">
      <selection activeCell="H33" sqref="H33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7" width="9.140625" style="27"/>
    <col min="8" max="8" width="10.85546875" style="27" customWidth="1"/>
    <col min="9" max="9" width="10" style="27" bestFit="1" customWidth="1"/>
    <col min="10" max="16384" width="9.140625" style="27"/>
  </cols>
  <sheetData>
    <row r="1" spans="1:5" s="33" customFormat="1" ht="18.95" customHeight="1" x14ac:dyDescent="0.25">
      <c r="A1" s="136" t="str">
        <f>ESF!A1</f>
        <v>INSTITUTO MUNICIPAL DE ARTE Y CULTURA DE CELAYA</v>
      </c>
      <c r="B1" s="136"/>
      <c r="C1" s="136"/>
      <c r="D1" s="25" t="s">
        <v>122</v>
      </c>
      <c r="E1" s="26">
        <f>ESF!H1</f>
        <v>2019</v>
      </c>
    </row>
    <row r="2" spans="1:5" s="33" customFormat="1" ht="18.95" customHeight="1" x14ac:dyDescent="0.25">
      <c r="A2" s="136" t="s">
        <v>418</v>
      </c>
      <c r="B2" s="136"/>
      <c r="C2" s="136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36" t="str">
        <f>ESF!A3</f>
        <v>Correspondiente del 1 de enero al 30 de septiembre 2019</v>
      </c>
      <c r="B3" s="136"/>
      <c r="C3" s="136"/>
      <c r="D3" s="25" t="s">
        <v>126</v>
      </c>
      <c r="E3" s="26">
        <f>ESF!H3</f>
        <v>3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32">
        <v>0</v>
      </c>
      <c r="D8" s="32">
        <v>0</v>
      </c>
    </row>
    <row r="9" spans="1:5" x14ac:dyDescent="0.2">
      <c r="A9" s="31">
        <v>1112</v>
      </c>
      <c r="B9" s="27" t="s">
        <v>420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421</v>
      </c>
      <c r="C10" s="128">
        <v>6891514.4100000001</v>
      </c>
      <c r="D10" s="128">
        <v>3578583.05</v>
      </c>
    </row>
    <row r="11" spans="1:5" x14ac:dyDescent="0.2">
      <c r="A11" s="31">
        <v>1114</v>
      </c>
      <c r="B11" s="27" t="s">
        <v>128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423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424</v>
      </c>
      <c r="C15" s="116">
        <f>SUM(C8:C14)</f>
        <v>6891514.4100000001</v>
      </c>
      <c r="D15" s="116">
        <f>SUM(D8:D14)</f>
        <v>3578583.05</v>
      </c>
    </row>
    <row r="18" spans="1:10" x14ac:dyDescent="0.2">
      <c r="A18" s="29" t="s">
        <v>110</v>
      </c>
      <c r="B18" s="29"/>
      <c r="C18" s="29"/>
      <c r="D18" s="29"/>
      <c r="E18" s="29"/>
    </row>
    <row r="19" spans="1:10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10" x14ac:dyDescent="0.2">
      <c r="A20" s="31">
        <v>1230</v>
      </c>
      <c r="B20" s="27" t="s">
        <v>160</v>
      </c>
      <c r="C20" s="116">
        <v>0</v>
      </c>
    </row>
    <row r="21" spans="1:10" x14ac:dyDescent="0.2">
      <c r="A21" s="31">
        <v>1231</v>
      </c>
      <c r="B21" s="27" t="s">
        <v>161</v>
      </c>
      <c r="C21" s="32">
        <v>0</v>
      </c>
    </row>
    <row r="22" spans="1:10" x14ac:dyDescent="0.2">
      <c r="A22" s="31">
        <v>1232</v>
      </c>
      <c r="B22" s="27" t="s">
        <v>162</v>
      </c>
      <c r="C22" s="32">
        <v>0</v>
      </c>
    </row>
    <row r="23" spans="1:10" x14ac:dyDescent="0.2">
      <c r="A23" s="31">
        <v>1233</v>
      </c>
      <c r="B23" s="27" t="s">
        <v>163</v>
      </c>
      <c r="C23" s="32">
        <v>0</v>
      </c>
    </row>
    <row r="24" spans="1:10" x14ac:dyDescent="0.2">
      <c r="A24" s="31">
        <v>1234</v>
      </c>
      <c r="B24" s="27" t="s">
        <v>164</v>
      </c>
      <c r="C24" s="32">
        <v>0</v>
      </c>
    </row>
    <row r="25" spans="1:10" x14ac:dyDescent="0.2">
      <c r="A25" s="31">
        <v>1235</v>
      </c>
      <c r="B25" s="27" t="s">
        <v>165</v>
      </c>
      <c r="C25" s="32">
        <v>0</v>
      </c>
      <c r="E25" s="113"/>
    </row>
    <row r="26" spans="1:10" x14ac:dyDescent="0.2">
      <c r="A26" s="31">
        <v>1236</v>
      </c>
      <c r="B26" s="27" t="s">
        <v>166</v>
      </c>
      <c r="C26" s="32">
        <v>0</v>
      </c>
      <c r="E26" s="113"/>
    </row>
    <row r="27" spans="1:10" x14ac:dyDescent="0.2">
      <c r="A27" s="31">
        <v>1239</v>
      </c>
      <c r="B27" s="27" t="s">
        <v>167</v>
      </c>
      <c r="C27" s="32">
        <v>0</v>
      </c>
      <c r="E27" s="113"/>
    </row>
    <row r="28" spans="1:10" x14ac:dyDescent="0.2">
      <c r="A28" s="31">
        <v>1240</v>
      </c>
      <c r="B28" s="27" t="s">
        <v>168</v>
      </c>
      <c r="C28" s="116">
        <f>SUM(C29:C36)</f>
        <v>19745372.599999998</v>
      </c>
      <c r="E28" s="113"/>
    </row>
    <row r="29" spans="1:10" x14ac:dyDescent="0.2">
      <c r="A29" s="31">
        <v>1241</v>
      </c>
      <c r="B29" s="27" t="s">
        <v>169</v>
      </c>
      <c r="C29" s="129">
        <v>6159411.9500000002</v>
      </c>
      <c r="D29" s="27" t="s">
        <v>546</v>
      </c>
      <c r="E29" s="113">
        <v>96874.18</v>
      </c>
      <c r="H29" s="129"/>
      <c r="I29" s="127"/>
      <c r="J29" s="127"/>
    </row>
    <row r="30" spans="1:10" x14ac:dyDescent="0.2">
      <c r="A30" s="31">
        <v>1242</v>
      </c>
      <c r="B30" s="27" t="s">
        <v>170</v>
      </c>
      <c r="C30" s="129">
        <v>8661090.5</v>
      </c>
      <c r="D30" s="27" t="s">
        <v>546</v>
      </c>
      <c r="E30" s="113"/>
      <c r="H30" s="129"/>
      <c r="I30" s="129"/>
      <c r="J30" s="129"/>
    </row>
    <row r="31" spans="1:10" x14ac:dyDescent="0.2">
      <c r="A31" s="31">
        <v>1243</v>
      </c>
      <c r="B31" s="27" t="s">
        <v>171</v>
      </c>
      <c r="C31" s="129">
        <v>0</v>
      </c>
      <c r="E31" s="113"/>
      <c r="H31" s="129"/>
      <c r="I31" s="129"/>
      <c r="J31" s="129"/>
    </row>
    <row r="32" spans="1:10" x14ac:dyDescent="0.2">
      <c r="A32" s="31">
        <v>1244</v>
      </c>
      <c r="B32" s="27" t="s">
        <v>172</v>
      </c>
      <c r="C32" s="129">
        <v>3451780</v>
      </c>
      <c r="D32" s="27" t="s">
        <v>546</v>
      </c>
      <c r="E32" s="113">
        <v>337300</v>
      </c>
      <c r="H32" s="129"/>
      <c r="I32" s="129"/>
      <c r="J32" s="129"/>
    </row>
    <row r="33" spans="1:10" x14ac:dyDescent="0.2">
      <c r="A33" s="31">
        <v>1245</v>
      </c>
      <c r="B33" s="27" t="s">
        <v>173</v>
      </c>
      <c r="C33" s="129">
        <v>0</v>
      </c>
      <c r="E33" s="113"/>
      <c r="H33" s="129"/>
      <c r="I33" s="129"/>
      <c r="J33" s="129"/>
    </row>
    <row r="34" spans="1:10" x14ac:dyDescent="0.2">
      <c r="A34" s="31">
        <v>1246</v>
      </c>
      <c r="B34" s="27" t="s">
        <v>174</v>
      </c>
      <c r="C34" s="129">
        <v>595296.52</v>
      </c>
      <c r="D34" s="27" t="s">
        <v>546</v>
      </c>
      <c r="E34" s="113">
        <v>18431</v>
      </c>
      <c r="H34" s="129"/>
      <c r="I34" s="129"/>
      <c r="J34" s="129"/>
    </row>
    <row r="35" spans="1:10" x14ac:dyDescent="0.2">
      <c r="A35" s="31">
        <v>1247</v>
      </c>
      <c r="B35" s="27" t="s">
        <v>175</v>
      </c>
      <c r="C35" s="129">
        <v>877793.63</v>
      </c>
      <c r="D35" s="27" t="s">
        <v>546</v>
      </c>
      <c r="E35" s="113"/>
      <c r="H35" s="129"/>
      <c r="I35" s="129"/>
      <c r="J35" s="129"/>
    </row>
    <row r="36" spans="1:10" x14ac:dyDescent="0.2">
      <c r="A36" s="31">
        <v>1248</v>
      </c>
      <c r="B36" s="27" t="s">
        <v>176</v>
      </c>
      <c r="C36" s="32">
        <v>0</v>
      </c>
      <c r="E36" s="113"/>
    </row>
    <row r="37" spans="1:10" x14ac:dyDescent="0.2">
      <c r="A37" s="31">
        <v>1250</v>
      </c>
      <c r="B37" s="27" t="s">
        <v>178</v>
      </c>
      <c r="C37" s="116">
        <f>SUM(C38:C42)</f>
        <v>27249</v>
      </c>
      <c r="E37" s="113"/>
    </row>
    <row r="38" spans="1:10" x14ac:dyDescent="0.2">
      <c r="A38" s="31">
        <v>1251</v>
      </c>
      <c r="B38" s="27" t="s">
        <v>179</v>
      </c>
      <c r="C38" s="32">
        <v>27249</v>
      </c>
      <c r="D38" s="27" t="s">
        <v>546</v>
      </c>
      <c r="E38" s="113"/>
      <c r="J38" s="127"/>
    </row>
    <row r="39" spans="1:10" x14ac:dyDescent="0.2">
      <c r="A39" s="31">
        <v>1252</v>
      </c>
      <c r="B39" s="27" t="s">
        <v>180</v>
      </c>
      <c r="C39" s="32">
        <v>0</v>
      </c>
      <c r="E39" s="113"/>
    </row>
    <row r="40" spans="1:10" x14ac:dyDescent="0.2">
      <c r="A40" s="31">
        <v>1253</v>
      </c>
      <c r="B40" s="27" t="s">
        <v>181</v>
      </c>
      <c r="C40" s="32">
        <v>0</v>
      </c>
    </row>
    <row r="41" spans="1:10" x14ac:dyDescent="0.2">
      <c r="A41" s="31">
        <v>1254</v>
      </c>
      <c r="B41" s="27" t="s">
        <v>182</v>
      </c>
      <c r="C41" s="32">
        <v>0</v>
      </c>
    </row>
    <row r="42" spans="1:10" x14ac:dyDescent="0.2">
      <c r="A42" s="31">
        <v>1259</v>
      </c>
      <c r="B42" s="27" t="s">
        <v>183</v>
      </c>
      <c r="C42" s="32">
        <v>0</v>
      </c>
    </row>
    <row r="44" spans="1:10" x14ac:dyDescent="0.2">
      <c r="A44" s="29" t="s">
        <v>118</v>
      </c>
      <c r="B44" s="29"/>
      <c r="C44" s="29"/>
      <c r="D44" s="29"/>
      <c r="E44" s="29"/>
    </row>
    <row r="45" spans="1:10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10" x14ac:dyDescent="0.2">
      <c r="A46" s="31">
        <v>5500</v>
      </c>
      <c r="B46" s="27" t="s">
        <v>371</v>
      </c>
      <c r="C46" s="116">
        <f>+C47+C78</f>
        <v>5376751.8499999996</v>
      </c>
      <c r="D46" s="116">
        <f>+D47+D78</f>
        <v>5376751.8499999996</v>
      </c>
    </row>
    <row r="47" spans="1:10" x14ac:dyDescent="0.2">
      <c r="A47" s="31">
        <v>5510</v>
      </c>
      <c r="B47" s="27" t="s">
        <v>372</v>
      </c>
      <c r="C47" s="116">
        <f>SUM(C48:C55)</f>
        <v>5376751.8499999996</v>
      </c>
      <c r="D47" s="116">
        <f>SUM(D48:D55)</f>
        <v>5376751.8499999996</v>
      </c>
    </row>
    <row r="48" spans="1:10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129">
        <v>5363217.2699999996</v>
      </c>
      <c r="D52" s="129">
        <v>5363217.2699999996</v>
      </c>
    </row>
    <row r="53" spans="1:4" x14ac:dyDescent="0.2">
      <c r="A53" s="31">
        <v>5516</v>
      </c>
      <c r="B53" s="27" t="s">
        <v>378</v>
      </c>
      <c r="C53" s="129">
        <v>0</v>
      </c>
      <c r="D53" s="129">
        <v>0</v>
      </c>
    </row>
    <row r="54" spans="1:4" x14ac:dyDescent="0.2">
      <c r="A54" s="31">
        <v>5517</v>
      </c>
      <c r="B54" s="27" t="s">
        <v>379</v>
      </c>
      <c r="C54" s="129">
        <v>13534.58</v>
      </c>
      <c r="D54" s="129">
        <v>13534.58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116">
        <v>0</v>
      </c>
      <c r="D56" s="116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116">
        <v>0</v>
      </c>
      <c r="D59" s="116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116">
        <v>0</v>
      </c>
      <c r="D65" s="116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116">
        <v>0</v>
      </c>
      <c r="D69" s="116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116">
        <v>0</v>
      </c>
      <c r="D78" s="116">
        <v>0</v>
      </c>
    </row>
    <row r="79" spans="1:4" x14ac:dyDescent="0.2">
      <c r="A79" s="31">
        <v>5610</v>
      </c>
      <c r="B79" s="27" t="s">
        <v>398</v>
      </c>
      <c r="C79" s="116">
        <v>0</v>
      </c>
      <c r="D79" s="116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19 C45" xr:uid="{00000000-0002-0000-0400-000000000000}"/>
    <dataValidation allowBlank="1" showInputMessage="1" showErrorMessage="1" prompt="Saldo al 31 de diciembre del año anterior que se presenta" sqref="D7 D45" xr:uid="{00000000-0002-0000-0400-000001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showGridLines="0" workbookViewId="0">
      <selection activeCell="F10" sqref="F10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1.42578125" style="36"/>
  </cols>
  <sheetData>
    <row r="1" spans="1:3" s="35" customFormat="1" ht="18" customHeight="1" x14ac:dyDescent="0.25">
      <c r="A1" s="137" t="s">
        <v>533</v>
      </c>
      <c r="B1" s="138"/>
      <c r="C1" s="139"/>
    </row>
    <row r="2" spans="1:3" s="35" customFormat="1" ht="18" customHeight="1" x14ac:dyDescent="0.25">
      <c r="A2" s="140" t="s">
        <v>430</v>
      </c>
      <c r="B2" s="141"/>
      <c r="C2" s="142"/>
    </row>
    <row r="3" spans="1:3" s="35" customFormat="1" ht="18" customHeight="1" x14ac:dyDescent="0.25">
      <c r="A3" s="140" t="s">
        <v>548</v>
      </c>
      <c r="B3" s="141"/>
      <c r="C3" s="142"/>
    </row>
    <row r="4" spans="1:3" s="37" customFormat="1" ht="18" customHeight="1" x14ac:dyDescent="0.2">
      <c r="A4" s="143" t="s">
        <v>426</v>
      </c>
      <c r="B4" s="144"/>
      <c r="C4" s="145"/>
    </row>
    <row r="5" spans="1:3" x14ac:dyDescent="0.2">
      <c r="A5" s="52" t="s">
        <v>461</v>
      </c>
      <c r="B5" s="52"/>
      <c r="C5" s="53">
        <v>30622920.77</v>
      </c>
    </row>
    <row r="6" spans="1:3" x14ac:dyDescent="0.2">
      <c r="A6" s="54"/>
      <c r="B6" s="55"/>
      <c r="C6" s="56"/>
    </row>
    <row r="7" spans="1:3" x14ac:dyDescent="0.2">
      <c r="A7" s="65" t="s">
        <v>462</v>
      </c>
      <c r="B7" s="65"/>
      <c r="C7" s="57">
        <f>SUM(C8:C13)</f>
        <v>0</v>
      </c>
    </row>
    <row r="8" spans="1:3" x14ac:dyDescent="0.2">
      <c r="A8" s="73" t="s">
        <v>463</v>
      </c>
      <c r="B8" s="72" t="s">
        <v>275</v>
      </c>
      <c r="C8" s="58">
        <v>0</v>
      </c>
    </row>
    <row r="9" spans="1:3" x14ac:dyDescent="0.2">
      <c r="A9" s="59" t="s">
        <v>464</v>
      </c>
      <c r="B9" s="60" t="s">
        <v>473</v>
      </c>
      <c r="C9" s="58">
        <v>0</v>
      </c>
    </row>
    <row r="10" spans="1:3" x14ac:dyDescent="0.2">
      <c r="A10" s="59" t="s">
        <v>465</v>
      </c>
      <c r="B10" s="60" t="s">
        <v>283</v>
      </c>
      <c r="C10" s="58">
        <v>0</v>
      </c>
    </row>
    <row r="11" spans="1:3" x14ac:dyDescent="0.2">
      <c r="A11" s="59" t="s">
        <v>466</v>
      </c>
      <c r="B11" s="60" t="s">
        <v>284</v>
      </c>
      <c r="C11" s="58">
        <v>0</v>
      </c>
    </row>
    <row r="12" spans="1:3" x14ac:dyDescent="0.2">
      <c r="A12" s="59" t="s">
        <v>467</v>
      </c>
      <c r="B12" s="60" t="s">
        <v>285</v>
      </c>
      <c r="C12" s="58">
        <v>0</v>
      </c>
    </row>
    <row r="13" spans="1:3" x14ac:dyDescent="0.2">
      <c r="A13" s="61" t="s">
        <v>468</v>
      </c>
      <c r="B13" s="62" t="s">
        <v>469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733284.92</v>
      </c>
    </row>
    <row r="16" spans="1:3" x14ac:dyDescent="0.2">
      <c r="A16" s="66">
        <v>3.1</v>
      </c>
      <c r="B16" s="60" t="s">
        <v>472</v>
      </c>
      <c r="C16" s="58">
        <v>0</v>
      </c>
    </row>
    <row r="17" spans="1:3" x14ac:dyDescent="0.2">
      <c r="A17" s="67">
        <v>3.2</v>
      </c>
      <c r="B17" s="60" t="s">
        <v>470</v>
      </c>
      <c r="C17" s="58">
        <v>733284.92</v>
      </c>
    </row>
    <row r="18" spans="1:3" x14ac:dyDescent="0.2">
      <c r="A18" s="67">
        <v>3.3</v>
      </c>
      <c r="B18" s="62" t="s">
        <v>471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29889635.849999998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showGridLines="0" topLeftCell="A19" workbookViewId="0">
      <selection activeCell="E12" sqref="E12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46" t="s">
        <v>533</v>
      </c>
      <c r="B1" s="147"/>
      <c r="C1" s="148"/>
    </row>
    <row r="2" spans="1:3" s="38" customFormat="1" ht="18.95" customHeight="1" x14ac:dyDescent="0.25">
      <c r="A2" s="149" t="s">
        <v>431</v>
      </c>
      <c r="B2" s="150"/>
      <c r="C2" s="151"/>
    </row>
    <row r="3" spans="1:3" s="38" customFormat="1" ht="18.95" customHeight="1" x14ac:dyDescent="0.25">
      <c r="A3" s="149" t="s">
        <v>548</v>
      </c>
      <c r="B3" s="150"/>
      <c r="C3" s="151"/>
    </row>
    <row r="4" spans="1:3" x14ac:dyDescent="0.2">
      <c r="A4" s="143" t="s">
        <v>426</v>
      </c>
      <c r="B4" s="144"/>
      <c r="C4" s="145"/>
    </row>
    <row r="5" spans="1:3" x14ac:dyDescent="0.2">
      <c r="A5" s="82" t="s">
        <v>474</v>
      </c>
      <c r="B5" s="52"/>
      <c r="C5" s="75">
        <v>24306400.780000001</v>
      </c>
    </row>
    <row r="6" spans="1:3" x14ac:dyDescent="0.2">
      <c r="A6" s="76"/>
      <c r="B6" s="55"/>
      <c r="C6" s="77"/>
    </row>
    <row r="7" spans="1:3" x14ac:dyDescent="0.2">
      <c r="A7" s="65" t="s">
        <v>475</v>
      </c>
      <c r="B7" s="78"/>
      <c r="C7" s="57">
        <f>SUM(C8:C28)</f>
        <v>452605.18</v>
      </c>
    </row>
    <row r="8" spans="1:3" x14ac:dyDescent="0.2">
      <c r="A8" s="83">
        <v>2.1</v>
      </c>
      <c r="B8" s="84" t="s">
        <v>303</v>
      </c>
      <c r="C8" s="85">
        <v>0</v>
      </c>
    </row>
    <row r="9" spans="1:3" x14ac:dyDescent="0.2">
      <c r="A9" s="83">
        <v>2.2000000000000002</v>
      </c>
      <c r="B9" s="84" t="s">
        <v>300</v>
      </c>
      <c r="C9" s="85">
        <v>0</v>
      </c>
    </row>
    <row r="10" spans="1:3" x14ac:dyDescent="0.2">
      <c r="A10" s="92">
        <v>2.2999999999999998</v>
      </c>
      <c r="B10" s="74" t="s">
        <v>169</v>
      </c>
      <c r="C10" s="85">
        <v>96874.18</v>
      </c>
    </row>
    <row r="11" spans="1:3" x14ac:dyDescent="0.2">
      <c r="A11" s="92">
        <v>2.4</v>
      </c>
      <c r="B11" s="74" t="s">
        <v>170</v>
      </c>
      <c r="C11" s="85">
        <v>0</v>
      </c>
    </row>
    <row r="12" spans="1:3" x14ac:dyDescent="0.2">
      <c r="A12" s="92">
        <v>2.5</v>
      </c>
      <c r="B12" s="74" t="s">
        <v>171</v>
      </c>
      <c r="C12" s="85">
        <v>0</v>
      </c>
    </row>
    <row r="13" spans="1:3" x14ac:dyDescent="0.2">
      <c r="A13" s="92">
        <v>2.6</v>
      </c>
      <c r="B13" s="74" t="s">
        <v>172</v>
      </c>
      <c r="C13" s="85">
        <v>337300</v>
      </c>
    </row>
    <row r="14" spans="1:3" x14ac:dyDescent="0.2">
      <c r="A14" s="92">
        <v>2.7</v>
      </c>
      <c r="B14" s="74" t="s">
        <v>173</v>
      </c>
      <c r="C14" s="85">
        <v>0</v>
      </c>
    </row>
    <row r="15" spans="1:3" x14ac:dyDescent="0.2">
      <c r="A15" s="92">
        <v>2.8</v>
      </c>
      <c r="B15" s="74" t="s">
        <v>174</v>
      </c>
      <c r="C15" s="85">
        <v>18431</v>
      </c>
    </row>
    <row r="16" spans="1:3" x14ac:dyDescent="0.2">
      <c r="A16" s="92">
        <v>2.9</v>
      </c>
      <c r="B16" s="74" t="s">
        <v>176</v>
      </c>
      <c r="C16" s="85">
        <v>0</v>
      </c>
    </row>
    <row r="17" spans="1:3" x14ac:dyDescent="0.2">
      <c r="A17" s="92" t="s">
        <v>476</v>
      </c>
      <c r="B17" s="74" t="s">
        <v>477</v>
      </c>
      <c r="C17" s="85">
        <v>0</v>
      </c>
    </row>
    <row r="18" spans="1:3" x14ac:dyDescent="0.2">
      <c r="A18" s="92" t="s">
        <v>506</v>
      </c>
      <c r="B18" s="74" t="s">
        <v>178</v>
      </c>
      <c r="C18" s="85">
        <v>0</v>
      </c>
    </row>
    <row r="19" spans="1:3" x14ac:dyDescent="0.2">
      <c r="A19" s="92" t="s">
        <v>507</v>
      </c>
      <c r="B19" s="74" t="s">
        <v>478</v>
      </c>
      <c r="C19" s="85">
        <v>0</v>
      </c>
    </row>
    <row r="20" spans="1:3" x14ac:dyDescent="0.2">
      <c r="A20" s="92" t="s">
        <v>508</v>
      </c>
      <c r="B20" s="74" t="s">
        <v>479</v>
      </c>
      <c r="C20" s="85">
        <v>0</v>
      </c>
    </row>
    <row r="21" spans="1:3" x14ac:dyDescent="0.2">
      <c r="A21" s="92" t="s">
        <v>509</v>
      </c>
      <c r="B21" s="74" t="s">
        <v>480</v>
      </c>
      <c r="C21" s="85">
        <v>0</v>
      </c>
    </row>
    <row r="22" spans="1:3" x14ac:dyDescent="0.2">
      <c r="A22" s="92" t="s">
        <v>481</v>
      </c>
      <c r="B22" s="74" t="s">
        <v>482</v>
      </c>
      <c r="C22" s="85">
        <v>0</v>
      </c>
    </row>
    <row r="23" spans="1:3" x14ac:dyDescent="0.2">
      <c r="A23" s="92" t="s">
        <v>483</v>
      </c>
      <c r="B23" s="74" t="s">
        <v>484</v>
      </c>
      <c r="C23" s="85">
        <v>0</v>
      </c>
    </row>
    <row r="24" spans="1:3" x14ac:dyDescent="0.2">
      <c r="A24" s="92" t="s">
        <v>485</v>
      </c>
      <c r="B24" s="74" t="s">
        <v>486</v>
      </c>
      <c r="C24" s="85">
        <v>0</v>
      </c>
    </row>
    <row r="25" spans="1:3" x14ac:dyDescent="0.2">
      <c r="A25" s="92" t="s">
        <v>487</v>
      </c>
      <c r="B25" s="74" t="s">
        <v>488</v>
      </c>
      <c r="C25" s="85">
        <v>0</v>
      </c>
    </row>
    <row r="26" spans="1:3" x14ac:dyDescent="0.2">
      <c r="A26" s="92" t="s">
        <v>489</v>
      </c>
      <c r="B26" s="74" t="s">
        <v>490</v>
      </c>
      <c r="C26" s="85">
        <v>0</v>
      </c>
    </row>
    <row r="27" spans="1:3" x14ac:dyDescent="0.2">
      <c r="A27" s="92" t="s">
        <v>491</v>
      </c>
      <c r="B27" s="74" t="s">
        <v>492</v>
      </c>
      <c r="C27" s="85">
        <v>0</v>
      </c>
    </row>
    <row r="28" spans="1:3" x14ac:dyDescent="0.2">
      <c r="A28" s="92" t="s">
        <v>493</v>
      </c>
      <c r="B28" s="84" t="s">
        <v>494</v>
      </c>
      <c r="C28" s="85">
        <v>0</v>
      </c>
    </row>
    <row r="29" spans="1:3" x14ac:dyDescent="0.2">
      <c r="A29" s="93"/>
      <c r="B29" s="86"/>
      <c r="C29" s="87"/>
    </row>
    <row r="30" spans="1:3" x14ac:dyDescent="0.2">
      <c r="A30" s="88" t="s">
        <v>495</v>
      </c>
      <c r="B30" s="89"/>
      <c r="C30" s="90">
        <f>SUM(C31:C37)</f>
        <v>0</v>
      </c>
    </row>
    <row r="31" spans="1:3" x14ac:dyDescent="0.2">
      <c r="A31" s="92" t="s">
        <v>496</v>
      </c>
      <c r="B31" s="74" t="s">
        <v>372</v>
      </c>
      <c r="C31" s="85">
        <v>0</v>
      </c>
    </row>
    <row r="32" spans="1:3" x14ac:dyDescent="0.2">
      <c r="A32" s="92" t="s">
        <v>497</v>
      </c>
      <c r="B32" s="74" t="s">
        <v>46</v>
      </c>
      <c r="C32" s="85">
        <v>0</v>
      </c>
    </row>
    <row r="33" spans="1:3" x14ac:dyDescent="0.2">
      <c r="A33" s="92" t="s">
        <v>498</v>
      </c>
      <c r="B33" s="74" t="s">
        <v>382</v>
      </c>
      <c r="C33" s="85">
        <v>0</v>
      </c>
    </row>
    <row r="34" spans="1:3" x14ac:dyDescent="0.2">
      <c r="A34" s="92" t="s">
        <v>499</v>
      </c>
      <c r="B34" s="74" t="s">
        <v>500</v>
      </c>
      <c r="C34" s="85">
        <v>0</v>
      </c>
    </row>
    <row r="35" spans="1:3" x14ac:dyDescent="0.2">
      <c r="A35" s="92" t="s">
        <v>501</v>
      </c>
      <c r="B35" s="74" t="s">
        <v>502</v>
      </c>
      <c r="C35" s="85">
        <v>0</v>
      </c>
    </row>
    <row r="36" spans="1:3" x14ac:dyDescent="0.2">
      <c r="A36" s="92" t="s">
        <v>503</v>
      </c>
      <c r="B36" s="74" t="s">
        <v>390</v>
      </c>
      <c r="C36" s="85">
        <v>0</v>
      </c>
    </row>
    <row r="37" spans="1:3" x14ac:dyDescent="0.2">
      <c r="A37" s="92" t="s">
        <v>504</v>
      </c>
      <c r="B37" s="84" t="s">
        <v>505</v>
      </c>
      <c r="C37" s="91">
        <v>0</v>
      </c>
    </row>
    <row r="38" spans="1:3" x14ac:dyDescent="0.2">
      <c r="A38" s="76"/>
      <c r="B38" s="79"/>
      <c r="C38" s="80"/>
    </row>
    <row r="39" spans="1:3" x14ac:dyDescent="0.2">
      <c r="A39" s="81" t="s">
        <v>50</v>
      </c>
      <c r="B39" s="52"/>
      <c r="C39" s="53">
        <f>C5-C7+C30</f>
        <v>23853795.600000001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tabSelected="1" workbookViewId="0">
      <selection activeCell="A4" sqref="A4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36" t="str">
        <f>'Notas a los Edos Financieros'!A1</f>
        <v>INSTITUTO MUNICIPAL DE ARTE Y CULTURA DE CELAYA</v>
      </c>
      <c r="B1" s="152"/>
      <c r="C1" s="152"/>
      <c r="D1" s="152"/>
      <c r="E1" s="152"/>
      <c r="F1" s="152"/>
      <c r="G1" s="25" t="s">
        <v>122</v>
      </c>
      <c r="H1" s="26">
        <f>'Notas a los Edos Financieros'!E1</f>
        <v>2019</v>
      </c>
    </row>
    <row r="2" spans="1:10" ht="18.95" customHeight="1" x14ac:dyDescent="0.2">
      <c r="A2" s="136" t="s">
        <v>432</v>
      </c>
      <c r="B2" s="152"/>
      <c r="C2" s="152"/>
      <c r="D2" s="152"/>
      <c r="E2" s="152"/>
      <c r="F2" s="152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53" t="str">
        <f>'Notas a los Edos Financieros'!A3</f>
        <v>Correspondiente del 1 de enero al 30 de septiembre 2019</v>
      </c>
      <c r="B3" s="154"/>
      <c r="C3" s="154"/>
      <c r="D3" s="154"/>
      <c r="E3" s="154"/>
      <c r="F3" s="154"/>
      <c r="G3" s="25" t="s">
        <v>126</v>
      </c>
      <c r="H3" s="26">
        <f>'Notas a los Edos Financieros'!E3</f>
        <v>3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2019-10-15T20:38:09Z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