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1ER TRIMES\"/>
    </mc:Choice>
  </mc:AlternateContent>
  <xr:revisionPtr revIDLastSave="0" documentId="8_{C5C30FAE-F10F-495A-A13C-E2DB9AE0BB58}" xr6:coauthVersionLast="45" xr6:coauthVersionMax="45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EA!$A$1:$E$225</definedName>
    <definedName name="_xlnm.Print_Area" localSheetId="4">EFE!$A$1:$E$81</definedName>
    <definedName name="_xlnm.Print_Area" localSheetId="1">ESF!$A$1:$I$146</definedName>
    <definedName name="_xlnm.Print_Titles" localSheetId="2">EA!$1:$6</definedName>
    <definedName name="_xlnm.Print_Titles" localSheetId="1">ESF!$1:$4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0" i="60" l="1"/>
  <c r="C219" i="60" s="1"/>
  <c r="C30" i="64"/>
  <c r="C7" i="64"/>
  <c r="C39" i="64"/>
  <c r="C79" i="62"/>
  <c r="C78" i="62" s="1"/>
  <c r="D78" i="62"/>
  <c r="D69" i="62"/>
  <c r="C69" i="62"/>
  <c r="D67" i="62"/>
  <c r="C67" i="62"/>
  <c r="D65" i="62"/>
  <c r="C65" i="62"/>
  <c r="D59" i="62"/>
  <c r="C59" i="62"/>
  <c r="D56" i="62"/>
  <c r="D46" i="62" s="1"/>
  <c r="C56" i="62"/>
  <c r="D47" i="62"/>
  <c r="C47" i="62"/>
  <c r="C46" i="62"/>
  <c r="C37" i="62"/>
  <c r="C28" i="62"/>
  <c r="C20" i="62"/>
  <c r="D15" i="62"/>
  <c r="C15" i="62"/>
  <c r="A1" i="64"/>
  <c r="A3" i="64"/>
  <c r="C25" i="61"/>
  <c r="C21" i="61"/>
  <c r="C16" i="61"/>
  <c r="C209" i="60"/>
  <c r="C207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28" i="60" s="1"/>
  <c r="C132" i="60"/>
  <c r="C129" i="60"/>
  <c r="C118" i="60"/>
  <c r="C108" i="60"/>
  <c r="C101" i="60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" i="60"/>
  <c r="C8" i="60" s="1"/>
  <c r="C137" i="59"/>
  <c r="C125" i="59"/>
  <c r="C118" i="59"/>
  <c r="D114" i="59"/>
  <c r="D113" i="59"/>
  <c r="D112" i="59"/>
  <c r="D111" i="59" s="1"/>
  <c r="G111" i="59"/>
  <c r="F111" i="59"/>
  <c r="E111" i="59"/>
  <c r="C111" i="59"/>
  <c r="D110" i="59"/>
  <c r="D109" i="59"/>
  <c r="D108" i="59"/>
  <c r="D107" i="59"/>
  <c r="D106" i="59"/>
  <c r="D105" i="59"/>
  <c r="D104" i="59"/>
  <c r="D102" i="59"/>
  <c r="D101" i="59" s="1"/>
  <c r="D103" i="59"/>
  <c r="G101" i="59"/>
  <c r="F101" i="59"/>
  <c r="E101" i="59"/>
  <c r="C101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9" i="59"/>
  <c r="C30" i="59"/>
  <c r="E14" i="59"/>
  <c r="F14" i="59"/>
  <c r="G14" i="59" s="1"/>
  <c r="H3" i="59"/>
  <c r="E3" i="61"/>
  <c r="H3" i="65"/>
  <c r="H2" i="65"/>
  <c r="H1" i="65"/>
  <c r="E3" i="60"/>
  <c r="E2" i="60"/>
  <c r="E1" i="60"/>
  <c r="H2" i="59"/>
  <c r="E2" i="61"/>
  <c r="H1" i="59"/>
  <c r="E1" i="61"/>
  <c r="A3" i="65"/>
  <c r="A2" i="65"/>
  <c r="A1" i="65"/>
  <c r="A3" i="63"/>
  <c r="A1" i="63"/>
  <c r="A3" i="59"/>
  <c r="A3" i="61" s="1"/>
  <c r="A2" i="59"/>
  <c r="A1" i="59"/>
  <c r="A1" i="62" s="1"/>
  <c r="E3" i="62"/>
  <c r="E2" i="62"/>
  <c r="E1" i="62"/>
  <c r="A3" i="60"/>
  <c r="A3" i="62"/>
  <c r="C100" i="60" l="1"/>
  <c r="C73" i="60"/>
  <c r="C171" i="60"/>
  <c r="C186" i="60"/>
  <c r="C161" i="60"/>
  <c r="A1" i="61"/>
  <c r="A1" i="60"/>
  <c r="C99" i="60" l="1"/>
  <c r="D186" i="60"/>
  <c r="D199" i="60"/>
  <c r="D158" i="60"/>
  <c r="D209" i="60"/>
  <c r="D220" i="60"/>
  <c r="D188" i="60"/>
  <c r="D168" i="60"/>
  <c r="D157" i="60"/>
  <c r="D111" i="60"/>
  <c r="D206" i="60"/>
  <c r="D189" i="60"/>
  <c r="D154" i="60"/>
  <c r="D129" i="60"/>
  <c r="D101" i="60"/>
  <c r="D201" i="60"/>
  <c r="D187" i="60"/>
  <c r="D176" i="60"/>
  <c r="D152" i="60"/>
  <c r="D134" i="60"/>
  <c r="D114" i="60"/>
  <c r="D151" i="60"/>
  <c r="D127" i="60"/>
  <c r="D217" i="60"/>
  <c r="D197" i="60"/>
  <c r="D170" i="60"/>
  <c r="D149" i="60"/>
  <c r="D133" i="60"/>
  <c r="D117" i="60"/>
  <c r="D102" i="60"/>
  <c r="D205" i="60"/>
  <c r="D192" i="60"/>
  <c r="D160" i="60"/>
  <c r="D141" i="60"/>
  <c r="D212" i="60"/>
  <c r="D135" i="60"/>
  <c r="D210" i="60"/>
  <c r="D156" i="60"/>
  <c r="D121" i="60"/>
  <c r="D132" i="60"/>
  <c r="D184" i="60"/>
  <c r="D136" i="60"/>
  <c r="D181" i="60"/>
  <c r="D208" i="60"/>
  <c r="D180" i="60"/>
  <c r="D165" i="60"/>
  <c r="D153" i="60"/>
  <c r="D122" i="60"/>
  <c r="D104" i="60"/>
  <c r="D203" i="60"/>
  <c r="D148" i="60"/>
  <c r="D123" i="60"/>
  <c r="D218" i="60"/>
  <c r="D198" i="60"/>
  <c r="D185" i="60"/>
  <c r="D173" i="60"/>
  <c r="D143" i="60"/>
  <c r="D131" i="60"/>
  <c r="D110" i="60"/>
  <c r="D193" i="60"/>
  <c r="D145" i="60"/>
  <c r="D119" i="60"/>
  <c r="D213" i="60"/>
  <c r="D194" i="60"/>
  <c r="D167" i="60"/>
  <c r="D146" i="60"/>
  <c r="D130" i="60"/>
  <c r="D113" i="60"/>
  <c r="D178" i="60"/>
  <c r="D196" i="60"/>
  <c r="D191" i="60"/>
  <c r="D137" i="60"/>
  <c r="D166" i="60"/>
  <c r="D105" i="60"/>
  <c r="D155" i="60"/>
  <c r="D120" i="60"/>
  <c r="D207" i="60"/>
  <c r="D175" i="60"/>
  <c r="D221" i="60"/>
  <c r="D202" i="60"/>
  <c r="D177" i="60"/>
  <c r="D144" i="60"/>
  <c r="D216" i="60"/>
  <c r="D169" i="60"/>
  <c r="D142" i="60"/>
  <c r="D116" i="60"/>
  <c r="D214" i="60"/>
  <c r="D195" i="60"/>
  <c r="D182" i="60"/>
  <c r="D159" i="60"/>
  <c r="D140" i="60"/>
  <c r="D125" i="60"/>
  <c r="D107" i="60"/>
  <c r="D138" i="60"/>
  <c r="D112" i="60"/>
  <c r="D204" i="60"/>
  <c r="D190" i="60"/>
  <c r="D164" i="60"/>
  <c r="D139" i="60"/>
  <c r="D124" i="60"/>
  <c r="D109" i="60"/>
  <c r="D147" i="60"/>
  <c r="D215" i="60"/>
  <c r="D174" i="60"/>
  <c r="D115" i="60"/>
  <c r="D163" i="60"/>
  <c r="D108" i="60"/>
  <c r="D179" i="60"/>
  <c r="D103" i="60"/>
  <c r="D200" i="60"/>
  <c r="D106" i="60"/>
  <c r="D100" i="60" l="1"/>
  <c r="D150" i="60"/>
  <c r="D162" i="60"/>
  <c r="D172" i="60"/>
  <c r="D219" i="60"/>
  <c r="D118" i="60"/>
  <c r="D161" i="60"/>
  <c r="D128" i="60"/>
  <c r="D126" i="60"/>
  <c r="D211" i="60"/>
  <c r="D183" i="60"/>
  <c r="D171" i="60"/>
</calcChain>
</file>

<file path=xl/sharedStrings.xml><?xml version="1.0" encoding="utf-8"?>
<sst xmlns="http://schemas.openxmlformats.org/spreadsheetml/2006/main" count="735" uniqueCount="535">
  <si>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</si>
  <si>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</si>
  <si>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</si>
  <si>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</si>
  <si>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</si>
  <si>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</si>
  <si>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</si>
  <si>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</si>
  <si>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</si>
  <si>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</si>
  <si>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</si>
  <si>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</si>
  <si>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</si>
  <si>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</si>
  <si>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</si>
  <si>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</si>
  <si>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</si>
  <si>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</si>
  <si>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</si>
  <si>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</si>
  <si>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</si>
  <si>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</si>
  <si>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</si>
  <si>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</si>
  <si>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</si>
  <si>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</si>
  <si>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</si>
  <si>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</si>
  <si>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</si>
  <si>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</si>
  <si>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</si>
  <si>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</si>
  <si>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</si>
  <si>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</si>
  <si>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</si>
  <si>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</si>
  <si>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</si>
  <si>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</si>
  <si>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</si>
  <si>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</si>
  <si>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</si>
  <si>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</si>
  <si>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</si>
  <si>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</si>
  <si>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</si>
  <si>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</si>
  <si>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</si>
  <si>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</si>
  <si>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</si>
  <si>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</si>
  <si>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</si>
  <si>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</si>
  <si>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</si>
  <si>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</si>
  <si>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</si>
  <si>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</si>
  <si>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</si>
  <si>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</si>
  <si>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</si>
  <si>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</si>
  <si>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</si>
  <si>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</si>
  <si>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</si>
  <si>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</si>
  <si>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</si>
  <si>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</si>
  <si>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</si>
  <si>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</si>
  <si>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</si>
  <si>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</si>
  <si>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</si>
  <si>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</si>
  <si>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</si>
  <si>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</si>
  <si>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</si>
  <si>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</si>
  <si>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</si>
  <si>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</si>
  <si>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</si>
  <si>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</si>
  <si>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</si>
  <si>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</si>
  <si>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</si>
  <si>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</si>
  <si>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</si>
  <si>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</si>
  <si>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</si>
  <si>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</si>
  <si>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</si>
  <si>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</si>
  <si>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</si>
  <si>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</si>
  <si>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</si>
  <si>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</si>
  <si>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</si>
  <si>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</si>
  <si>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</si>
  <si>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</si>
  <si>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</si>
  <si>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</si>
  <si>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</si>
  <si>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</si>
  <si>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</si>
  <si>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</si>
  <si>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</si>
  <si>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</si>
  <si>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</si>
  <si>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</si>
  <si>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</si>
  <si>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</si>
  <si>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</si>
  <si>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</si>
  <si>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</si>
  <si>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</si>
  <si>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</si>
  <si>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</si>
  <si>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</si>
  <si>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</si>
  <si>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</si>
  <si>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</si>
  <si>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</si>
  <si>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</si>
  <si>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</si>
  <si>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</si>
  <si>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</si>
  <si>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</si>
  <si>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</si>
  <si>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</si>
  <si>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</si>
  <si>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</si>
  <si>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</si>
  <si>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</si>
  <si>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</si>
  <si>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</si>
  <si>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</si>
  <si>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</si>
  <si>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</si>
  <si>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</si>
  <si>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</si>
  <si>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</si>
  <si>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</si>
  <si>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</si>
  <si>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</si>
  <si>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</si>
  <si>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</si>
  <si>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</si>
  <si>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</si>
  <si>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</si>
  <si>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</si>
  <si>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</si>
  <si>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</si>
  <si>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</si>
  <si>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</si>
  <si>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</si>
  <si>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</si>
  <si>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</si>
  <si>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</si>
  <si>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</si>
  <si>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</si>
  <si>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</si>
  <si>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</si>
  <si>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</si>
  <si>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</si>
  <si>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</si>
  <si>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</si>
  <si>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</si>
  <si>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</si>
  <si>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</si>
  <si>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</si>
  <si>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</si>
  <si>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</si>
  <si>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</si>
  <si>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</si>
  <si>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</si>
  <si>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</si>
  <si>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</si>
  <si>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</si>
  <si>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</si>
  <si>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</si>
  <si>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</si>
  <si>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</si>
  <si>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</si>
  <si>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</si>
  <si>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</si>
  <si>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</si>
  <si>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</si>
  <si>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</si>
  <si>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</si>
  <si>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</si>
  <si>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</si>
  <si>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</si>
  <si>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</si>
  <si>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</si>
  <si>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</si>
  <si>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</si>
  <si>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</si>
  <si>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</si>
  <si>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</si>
  <si>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</si>
  <si>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</si>
  <si>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</si>
  <si>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</si>
  <si>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</si>
  <si>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</si>
  <si>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</si>
  <si>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</si>
  <si>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</si>
  <si>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</si>
  <si>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</si>
  <si>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</si>
  <si>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</si>
  <si>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</si>
  <si>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</si>
  <si>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</si>
  <si>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</si>
  <si>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</si>
  <si>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</si>
  <si>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</si>
  <si>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</si>
  <si>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</si>
  <si>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</si>
  <si>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</si>
  <si>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</si>
  <si>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</si>
  <si>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</si>
  <si>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</si>
  <si>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</si>
  <si>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</si>
  <si>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</si>
  <si>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</si>
  <si>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</si>
  <si>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</si>
  <si>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</si>
  <si>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</si>
  <si>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</si>
  <si>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</si>
  <si>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</si>
  <si>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</si>
  <si>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</si>
  <si>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</si>
  <si>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</si>
  <si>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</si>
  <si>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</si>
  <si>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</si>
  <si>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</si>
  <si>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</si>
  <si>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</si>
  <si>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</si>
  <si>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</si>
  <si>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</si>
  <si>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</si>
  <si>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</si>
  <si>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</si>
  <si>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</si>
  <si>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</si>
  <si>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</si>
  <si>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</si>
  <si>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</si>
  <si>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</si>
  <si>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</si>
  <si>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</si>
  <si>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</si>
  <si>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</si>
  <si>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</si>
  <si>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</si>
  <si>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</si>
  <si>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</si>
  <si>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</si>
  <si>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</si>
  <si>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</si>
  <si>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</si>
  <si>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</si>
  <si>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</si>
  <si>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</si>
  <si>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</si>
  <si>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</si>
  <si>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</si>
  <si>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</si>
  <si>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</si>
  <si>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</si>
  <si>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</si>
  <si>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</si>
  <si>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</si>
  <si>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</si>
  <si>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</si>
  <si>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</si>
  <si>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</si>
  <si>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</si>
  <si>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</si>
  <si>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</si>
  <si>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</si>
  <si>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</si>
  <si>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</si>
  <si>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</si>
  <si>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</si>
  <si>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</si>
  <si>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</si>
  <si>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</si>
  <si>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</si>
  <si>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</si>
  <si>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</si>
  <si>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</si>
  <si>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</si>
  <si>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</si>
  <si>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</si>
  <si>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</si>
  <si>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</si>
  <si>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</si>
  <si>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</si>
  <si>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</si>
  <si>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</si>
  <si>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</si>
  <si>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</si>
  <si>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</si>
  <si>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</si>
  <si>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</si>
  <si>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</si>
  <si>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</si>
  <si>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</si>
  <si>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</si>
  <si>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</si>
  <si>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</si>
  <si>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</si>
  <si>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</si>
  <si>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</si>
  <si>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</si>
  <si>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</si>
  <si>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</si>
  <si>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</si>
  <si>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</si>
  <si>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</si>
  <si>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</si>
  <si>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</si>
  <si>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</si>
  <si>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</si>
  <si>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</si>
  <si>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</si>
  <si>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</si>
  <si>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</si>
  <si>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</si>
  <si>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</si>
  <si>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</si>
  <si>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</si>
  <si>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</si>
  <si>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</si>
  <si>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</si>
  <si>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</si>
  <si>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</si>
  <si>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</si>
  <si>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</si>
  <si>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</si>
  <si>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</si>
  <si>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</si>
  <si>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</si>
  <si>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</si>
  <si>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</si>
  <si>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</si>
  <si>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</si>
  <si>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</si>
  <si>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</si>
  <si>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</si>
  <si>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</si>
  <si>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</si>
  <si>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</si>
  <si>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</si>
  <si>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</si>
  <si>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</si>
  <si>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</si>
  <si>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</si>
  <si>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</si>
  <si>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</si>
  <si>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</si>
  <si>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</si>
  <si>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</si>
  <si>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</si>
  <si>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</si>
  <si>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</si>
  <si>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</si>
  <si>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</si>
  <si>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</si>
  <si>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</si>
  <si>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</si>
  <si>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</si>
  <si>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</si>
  <si>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</si>
  <si>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</si>
  <si>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</si>
  <si>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</si>
  <si>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</si>
  <si>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</si>
  <si>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</si>
  <si>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</si>
  <si>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</si>
  <si>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</si>
  <si>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</si>
  <si>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</si>
  <si>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</si>
  <si>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</si>
  <si>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</si>
  <si>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</si>
  <si>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</si>
  <si>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</si>
  <si>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</si>
  <si>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</si>
  <si>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</si>
  <si>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</si>
  <si>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</si>
  <si>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</si>
  <si>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</si>
  <si>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</si>
  <si>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</si>
  <si>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</si>
  <si>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</si>
  <si>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</si>
  <si>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</si>
  <si>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</si>
  <si>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</si>
  <si>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</si>
  <si>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</si>
  <si>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</si>
  <si>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</si>
  <si>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</si>
  <si>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</si>
  <si>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</si>
  <si>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</si>
  <si>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</si>
  <si>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</si>
  <si>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</si>
  <si>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</si>
  <si>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</si>
  <si>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</si>
  <si>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</si>
  <si>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</si>
  <si>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</si>
  <si>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</si>
  <si>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</si>
  <si>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</si>
  <si>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</si>
  <si>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</si>
  <si>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</si>
  <si>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</si>
  <si>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</si>
  <si>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</si>
  <si>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</si>
  <si>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</si>
  <si>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</si>
  <si>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</si>
  <si>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</si>
  <si>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</si>
  <si>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</si>
  <si>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</si>
  <si>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</si>
  <si>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MUNICIPIO DE CELAYA,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</si>
  <si>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</si>
  <si>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</si>
  <si>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</si>
  <si>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</si>
  <si>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</si>
  <si>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</si>
  <si>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</si>
  <si>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</si>
  <si>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</si>
  <si>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</si>
  <si>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</si>
  <si>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</si>
  <si>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</si>
  <si>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</si>
  <si>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</si>
  <si>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</si>
  <si>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</si>
  <si>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</si>
  <si>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</si>
  <si>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</si>
  <si>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</si>
  <si>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</si>
  <si>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</si>
  <si>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</si>
  <si>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</si>
  <si>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</si>
  <si>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</si>
  <si>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</si>
  <si>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</si>
  <si>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</si>
  <si>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</si>
  <si>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</si>
  <si>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</si>
  <si>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</si>
  <si>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</si>
  <si>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</si>
  <si>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</si>
  <si>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</si>
  <si>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</si>
  <si>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</si>
  <si>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</si>
  <si>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</si>
  <si>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</si>
  <si>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</si>
  <si>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</si>
  <si>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</si>
  <si>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</si>
  <si>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</si>
  <si>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</si>
  <si>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</si>
  <si>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</si>
  <si>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</si>
  <si>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</si>
  <si>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</si>
  <si>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</si>
  <si>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</si>
  <si>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</si>
  <si>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</si>
  <si>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</si>
  <si>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</si>
  <si>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</si>
  <si>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</si>
  <si>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</si>
  <si>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</si>
  <si>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</si>
  <si>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</si>
  <si>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</si>
  <si>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</si>
  <si>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</si>
  <si>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</si>
  <si>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</si>
  <si>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</si>
  <si>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</si>
  <si>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</si>
  <si>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</si>
  <si>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</si>
  <si>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ACT-01 INGRESOS DE GESTION</t>
  </si>
  <si>
    <t>ACT-02 PARTICIPACIONES, APORTACIONES, CONVENIOS, INCENTIVOS…</t>
  </si>
  <si>
    <t>ACT-03 OTROS INGRESOS Y BENEFICIOS</t>
  </si>
  <si>
    <t>ACT-04 GASTOS Y OTRAS PERDIDAS</t>
  </si>
  <si>
    <t xml:space="preserve"> del 1 de Enero al 30 de Septiembre de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</si>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</sst>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&quot; &quot;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4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6" xfId="10" applyFont="1" applyFill="1" applyBorder="1" applyAlignment="1" applyProtection="1">
      <alignment horizontal="center" vertical="center" wrapText="1"/>
      <protection locked="0"/>
    </xf>
    <xf numFmtId="0" fontId="5" fillId="0" borderId="0" xfId="10" applyFont="1" applyBorder="1" applyAlignment="1">
      <alignment horizontal="center" vertical="center"/>
    </xf>
    <xf numFmtId="4" fontId="5" fillId="0" borderId="10" xfId="10" applyNumberFormat="1" applyFont="1" applyFill="1" applyBorder="1"/>
    <xf numFmtId="4" fontId="5" fillId="0" borderId="0" xfId="10" applyNumberFormat="1" applyFont="1"/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left" vertical="center"/>
    </xf>
    <xf numFmtId="0" fontId="9" fillId="0" borderId="0" xfId="8" applyFont="1" applyFill="1" applyAlignment="1">
      <alignment vertical="center"/>
    </xf>
    <xf numFmtId="0" fontId="8" fillId="0" borderId="0" xfId="9" applyFont="1" applyFill="1" applyAlignment="1">
      <alignment horizontal="right" vertical="center"/>
    </xf>
    <xf numFmtId="0" fontId="1" fillId="0" borderId="0" xfId="9" applyFont="1" applyFill="1" applyAlignment="1">
      <alignment horizontal="left" vertical="center"/>
    </xf>
    <xf numFmtId="0" fontId="11" fillId="4" borderId="0" xfId="8" applyFont="1" applyFill="1" applyBorder="1"/>
    <xf numFmtId="0" fontId="9" fillId="0" borderId="0" xfId="8" applyFont="1" applyBorder="1"/>
    <xf numFmtId="0" fontId="11" fillId="4" borderId="0" xfId="9" applyFont="1" applyFill="1" applyBorder="1"/>
    <xf numFmtId="0" fontId="9" fillId="0" borderId="0" xfId="9" applyFont="1" applyBorder="1"/>
    <xf numFmtId="0" fontId="9" fillId="0" borderId="0" xfId="9" applyFont="1" applyFill="1"/>
    <xf numFmtId="0" fontId="11" fillId="8" borderId="0" xfId="9" applyFont="1" applyFill="1"/>
    <xf numFmtId="0" fontId="9" fillId="8" borderId="0" xfId="9" applyFont="1" applyFill="1"/>
    <xf numFmtId="4" fontId="9" fillId="0" borderId="0" xfId="8" applyNumberFormat="1" applyFont="1"/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4" fontId="5" fillId="0" borderId="0" xfId="10" applyNumberFormat="1" applyFont="1" applyFill="1" applyBorder="1" applyAlignment="1">
      <alignment horizontal="right"/>
    </xf>
    <xf numFmtId="4" fontId="7" fillId="0" borderId="0" xfId="10" applyNumberFormat="1" applyFont="1" applyFill="1" applyBorder="1" applyAlignment="1">
      <alignment horizontal="right"/>
    </xf>
    <xf numFmtId="4" fontId="9" fillId="0" borderId="0" xfId="10" applyNumberFormat="1" applyFont="1" applyFill="1" applyBorder="1" applyAlignment="1">
      <alignment horizontal="right" vertical="center"/>
    </xf>
    <xf numFmtId="0" fontId="11" fillId="4" borderId="0" xfId="14" applyFont="1" applyFill="1"/>
    <xf numFmtId="0" fontId="12" fillId="5" borderId="0" xfId="14" applyFont="1" applyFill="1"/>
    <xf numFmtId="0" fontId="9" fillId="0" borderId="0" xfId="14" applyFont="1"/>
    <xf numFmtId="4" fontId="2" fillId="0" borderId="0" xfId="14" applyNumberFormat="1" applyFont="1"/>
    <xf numFmtId="0" fontId="2" fillId="0" borderId="0" xfId="14" applyFont="1"/>
    <xf numFmtId="9" fontId="2" fillId="0" borderId="0" xfId="14" applyNumberFormat="1" applyFont="1"/>
    <xf numFmtId="0" fontId="8" fillId="7" borderId="2" xfId="15" applyFont="1" applyFill="1" applyBorder="1" applyAlignment="1">
      <alignment vertical="center"/>
    </xf>
    <xf numFmtId="0" fontId="5" fillId="0" borderId="0" xfId="15" applyFont="1"/>
    <xf numFmtId="0" fontId="8" fillId="0" borderId="9" xfId="15" applyFont="1" applyFill="1" applyBorder="1" applyAlignment="1">
      <alignment vertical="center"/>
    </xf>
    <xf numFmtId="0" fontId="8" fillId="0" borderId="9" xfId="15" applyFont="1" applyFill="1" applyBorder="1" applyAlignment="1">
      <alignment horizontal="right" vertical="center"/>
    </xf>
    <xf numFmtId="4" fontId="8" fillId="0" borderId="1" xfId="15" applyNumberFormat="1" applyFont="1" applyFill="1" applyBorder="1" applyAlignment="1">
      <alignment horizontal="right" vertical="center" wrapText="1" indent="1"/>
    </xf>
    <xf numFmtId="4" fontId="9" fillId="0" borderId="1" xfId="15" applyNumberFormat="1" applyFont="1" applyFill="1" applyBorder="1" applyAlignment="1">
      <alignment horizontal="right" vertical="center" wrapText="1" indent="1"/>
    </xf>
    <xf numFmtId="0" fontId="5" fillId="0" borderId="2" xfId="15" applyFont="1" applyBorder="1"/>
    <xf numFmtId="0" fontId="9" fillId="0" borderId="12" xfId="15" applyFont="1" applyFill="1" applyBorder="1" applyAlignment="1">
      <alignment horizontal="left" vertical="center" wrapText="1" indent="1"/>
    </xf>
    <xf numFmtId="0" fontId="9" fillId="0" borderId="2" xfId="15" applyFont="1" applyFill="1" applyBorder="1" applyAlignment="1">
      <alignment horizontal="left" vertical="center"/>
    </xf>
    <xf numFmtId="0" fontId="9" fillId="0" borderId="9" xfId="15" applyFont="1" applyFill="1" applyBorder="1" applyAlignment="1">
      <alignment horizontal="left" vertical="center" indent="1"/>
    </xf>
    <xf numFmtId="0" fontId="9" fillId="0" borderId="9" xfId="15" applyFont="1" applyFill="1" applyBorder="1" applyAlignment="1">
      <alignment horizontal="left" vertical="center" wrapText="1"/>
    </xf>
    <xf numFmtId="4" fontId="9" fillId="0" borderId="9" xfId="15" applyNumberFormat="1" applyFont="1" applyFill="1" applyBorder="1" applyAlignment="1">
      <alignment horizontal="right" vertical="center" wrapText="1" indent="1"/>
    </xf>
    <xf numFmtId="0" fontId="8" fillId="0" borderId="2" xfId="15" applyFont="1" applyFill="1" applyBorder="1" applyAlignment="1">
      <alignment vertical="center"/>
    </xf>
    <xf numFmtId="0" fontId="2" fillId="0" borderId="2" xfId="15" applyFont="1" applyFill="1" applyBorder="1" applyAlignment="1">
      <alignment horizontal="left" vertical="center"/>
    </xf>
    <xf numFmtId="0" fontId="2" fillId="0" borderId="2" xfId="15" applyFont="1" applyBorder="1" applyAlignment="1">
      <alignment horizontal="left"/>
    </xf>
    <xf numFmtId="4" fontId="9" fillId="0" borderId="1" xfId="15" applyNumberFormat="1" applyFont="1" applyFill="1" applyBorder="1" applyAlignment="1">
      <alignment horizontal="right" vertical="center" indent="1"/>
    </xf>
    <xf numFmtId="0" fontId="9" fillId="0" borderId="9" xfId="15" applyFont="1" applyFill="1" applyBorder="1" applyAlignment="1">
      <alignment horizontal="left" vertical="center"/>
    </xf>
    <xf numFmtId="4" fontId="9" fillId="0" borderId="11" xfId="15" applyNumberFormat="1" applyFont="1" applyFill="1" applyBorder="1" applyAlignment="1">
      <alignment horizontal="right" vertical="center" indent="1"/>
    </xf>
    <xf numFmtId="0" fontId="8" fillId="7" borderId="1" xfId="15" applyFont="1" applyFill="1" applyBorder="1" applyAlignment="1">
      <alignment vertical="center"/>
    </xf>
    <xf numFmtId="0" fontId="5" fillId="0" borderId="0" xfId="15" applyFont="1" applyFill="1" applyBorder="1"/>
    <xf numFmtId="0" fontId="2" fillId="0" borderId="9" xfId="15" applyFont="1" applyFill="1" applyBorder="1" applyAlignment="1">
      <alignment horizontal="left" vertical="center" indent="1"/>
    </xf>
    <xf numFmtId="0" fontId="2" fillId="0" borderId="2" xfId="15" applyFont="1" applyFill="1" applyBorder="1" applyAlignment="1">
      <alignment vertical="center"/>
    </xf>
    <xf numFmtId="4" fontId="7" fillId="0" borderId="10" xfId="10" applyNumberFormat="1" applyFont="1" applyFill="1" applyBorder="1"/>
    <xf numFmtId="0" fontId="9" fillId="0" borderId="0" xfId="9" applyFont="1"/>
    <xf numFmtId="0" fontId="5" fillId="0" borderId="0" xfId="10" applyFont="1" applyFill="1" applyBorder="1"/>
    <xf numFmtId="0" fontId="8" fillId="0" borderId="0" xfId="9" applyFont="1"/>
    <xf numFmtId="0" fontId="8" fillId="7" borderId="2" xfId="15" applyFont="1" applyFill="1" applyBorder="1" applyAlignment="1">
      <alignment vertical="center"/>
    </xf>
    <xf numFmtId="4" fontId="8" fillId="7" borderId="1" xfId="15" applyNumberFormat="1" applyFont="1" applyFill="1" applyBorder="1" applyAlignment="1">
      <alignment horizontal="right" vertical="center" wrapText="1" indent="1"/>
    </xf>
    <xf numFmtId="0" fontId="5" fillId="0" borderId="9" xfId="15" applyFont="1" applyBorder="1"/>
    <xf numFmtId="0" fontId="8" fillId="2" borderId="2" xfId="15" applyFont="1" applyFill="1" applyBorder="1" applyAlignment="1">
      <alignment vertical="center"/>
    </xf>
    <xf numFmtId="0" fontId="8" fillId="7" borderId="15" xfId="15" applyFont="1" applyFill="1" applyBorder="1" applyAlignment="1">
      <alignment vertical="center"/>
    </xf>
    <xf numFmtId="0" fontId="0" fillId="0" borderId="0" xfId="0"/>
    <xf numFmtId="0" fontId="9" fillId="0" borderId="0" xfId="9" applyFont="1"/>
    <xf numFmtId="0" fontId="12" fillId="5" borderId="0" xfId="9" applyFont="1" applyFill="1"/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164" fontId="2" fillId="0" borderId="0" xfId="16" applyNumberFormat="1" applyFont="1" applyFill="1" applyBorder="1"/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4" fontId="8" fillId="7" borderId="1" xfId="15" applyNumberFormat="1" applyFont="1" applyFill="1" applyBorder="1" applyAlignment="1">
      <alignment horizontal="right" vertical="center"/>
    </xf>
    <xf numFmtId="4" fontId="8" fillId="0" borderId="9" xfId="15" applyNumberFormat="1" applyFont="1" applyBorder="1" applyAlignment="1">
      <alignment horizontal="right" vertical="center"/>
    </xf>
    <xf numFmtId="4" fontId="8" fillId="0" borderId="1" xfId="15" applyNumberFormat="1" applyFont="1" applyBorder="1" applyAlignment="1">
      <alignment horizontal="right" vertical="center" wrapText="1" indent="1"/>
    </xf>
    <xf numFmtId="4" fontId="2" fillId="0" borderId="1" xfId="15" applyNumberFormat="1" applyFont="1" applyBorder="1" applyAlignment="1">
      <alignment horizontal="right" vertical="center" wrapText="1" indent="1"/>
    </xf>
    <xf numFmtId="4" fontId="2" fillId="0" borderId="9" xfId="15" applyNumberFormat="1" applyFont="1" applyBorder="1" applyAlignment="1">
      <alignment horizontal="right" vertical="center"/>
    </xf>
    <xf numFmtId="4" fontId="1" fillId="0" borderId="1" xfId="15" applyNumberFormat="1" applyFont="1" applyBorder="1" applyAlignment="1">
      <alignment horizontal="right" vertical="center" wrapText="1" indent="1"/>
    </xf>
    <xf numFmtId="4" fontId="2" fillId="0" borderId="1" xfId="15" applyNumberFormat="1" applyFont="1" applyBorder="1" applyAlignment="1">
      <alignment horizontal="right" vertical="center" indent="1"/>
    </xf>
    <xf numFmtId="4" fontId="9" fillId="0" borderId="9" xfId="15" applyNumberFormat="1" applyFont="1" applyBorder="1" applyAlignment="1">
      <alignment horizontal="right" vertical="center"/>
    </xf>
    <xf numFmtId="0" fontId="2" fillId="0" borderId="0" xfId="14" applyFont="1" applyAlignment="1">
      <alignment horizontal="center" vertical="center"/>
    </xf>
    <xf numFmtId="9" fontId="2" fillId="0" borderId="0" xfId="18" applyFont="1"/>
    <xf numFmtId="0" fontId="2" fillId="0" borderId="0" xfId="14" applyFont="1" applyAlignment="1">
      <alignment wrapText="1"/>
    </xf>
    <xf numFmtId="0" fontId="2" fillId="0" borderId="0" xfId="14" applyFont="1" applyAlignment="1">
      <alignment horizontal="center"/>
    </xf>
    <xf numFmtId="0" fontId="8" fillId="0" borderId="9" xfId="15" applyFont="1" applyBorder="1" applyAlignment="1">
      <alignment vertical="center"/>
    </xf>
    <xf numFmtId="0" fontId="8" fillId="0" borderId="2" xfId="15" applyFont="1" applyBorder="1" applyAlignment="1">
      <alignment vertical="center"/>
    </xf>
    <xf numFmtId="0" fontId="8" fillId="0" borderId="12" xfId="15" applyFont="1" applyBorder="1" applyAlignment="1">
      <alignment vertical="center"/>
    </xf>
    <xf numFmtId="49" fontId="1" fillId="0" borderId="2" xfId="15" applyNumberFormat="1" applyFont="1" applyBorder="1" applyAlignment="1">
      <alignment vertical="center"/>
    </xf>
    <xf numFmtId="0" fontId="2" fillId="0" borderId="12" xfId="15" applyFont="1" applyBorder="1" applyAlignment="1">
      <alignment horizontal="left" vertical="center" indent="1"/>
    </xf>
    <xf numFmtId="49" fontId="2" fillId="0" borderId="2" xfId="15" applyNumberFormat="1" applyFont="1" applyBorder="1"/>
    <xf numFmtId="0" fontId="2" fillId="0" borderId="12" xfId="15" applyFont="1" applyBorder="1" applyAlignment="1">
      <alignment horizontal="left" vertical="center" wrapText="1" indent="1"/>
    </xf>
    <xf numFmtId="49" fontId="15" fillId="0" borderId="2" xfId="15" applyNumberFormat="1" applyFont="1" applyBorder="1"/>
    <xf numFmtId="0" fontId="2" fillId="0" borderId="9" xfId="15" applyFont="1" applyBorder="1"/>
    <xf numFmtId="0" fontId="2" fillId="0" borderId="9" xfId="15" applyFont="1" applyBorder="1" applyAlignment="1">
      <alignment vertical="center"/>
    </xf>
    <xf numFmtId="0" fontId="1" fillId="0" borderId="2" xfId="15" applyFont="1" applyBorder="1" applyAlignment="1">
      <alignment vertical="center"/>
    </xf>
    <xf numFmtId="0" fontId="1" fillId="0" borderId="12" xfId="15" applyFont="1" applyBorder="1" applyAlignment="1">
      <alignment vertical="center"/>
    </xf>
    <xf numFmtId="0" fontId="9" fillId="0" borderId="9" xfId="15" applyFont="1" applyBorder="1" applyAlignment="1">
      <alignment vertical="center"/>
    </xf>
    <xf numFmtId="4" fontId="2" fillId="0" borderId="0" xfId="14" applyNumberFormat="1" applyFont="1" applyAlignment="1">
      <alignment vertic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" fillId="0" borderId="0" xfId="8" applyFont="1" applyFill="1" applyAlignment="1">
      <alignment horizontal="center" vertical="center"/>
    </xf>
    <xf numFmtId="0" fontId="1" fillId="0" borderId="0" xfId="8" applyFont="1" applyFill="1" applyAlignment="1">
      <alignment vertical="center"/>
    </xf>
    <xf numFmtId="0" fontId="8" fillId="0" borderId="0" xfId="8" applyFont="1" applyFill="1" applyAlignment="1">
      <alignment horizontal="center" vertical="center"/>
    </xf>
    <xf numFmtId="0" fontId="8" fillId="0" borderId="0" xfId="9" applyFont="1" applyFill="1" applyAlignment="1">
      <alignment horizontal="center"/>
    </xf>
    <xf numFmtId="0" fontId="8" fillId="0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Fill="1"/>
    <xf numFmtId="0" fontId="5" fillId="0" borderId="0" xfId="0" applyFont="1" applyAlignment="1">
      <alignment vertical="center"/>
    </xf>
  </cellXfs>
  <cellStyles count="19">
    <cellStyle name="Hipervínculo" xfId="11" builtinId="8"/>
    <cellStyle name="Millares 2" xfId="1" xr:uid="{00000000-0005-0000-0000-000001000000}"/>
    <cellStyle name="Millares 2 2" xfId="12" xr:uid="{00000000-0005-0000-0000-000002000000}"/>
    <cellStyle name="Millares 2 3" xfId="13" xr:uid="{00000000-0005-0000-0000-000003000000}"/>
    <cellStyle name="Millares 2 4" xfId="17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3" xfId="9" xr:uid="{00000000-0005-0000-0000-000008000000}"/>
    <cellStyle name="Normal 3" xfId="8" xr:uid="{00000000-0005-0000-0000-000009000000}"/>
    <cellStyle name="Normal 3 2" xfId="10" xr:uid="{00000000-0005-0000-0000-00000A000000}"/>
    <cellStyle name="Normal 3 2 2" xfId="15" xr:uid="{00000000-0005-0000-0000-00000B000000}"/>
    <cellStyle name="Normal 3 3" xfId="14" xr:uid="{00000000-0005-0000-0000-00000C000000}"/>
    <cellStyle name="Normal 4" xfId="4" xr:uid="{00000000-0005-0000-0000-00000D000000}"/>
    <cellStyle name="Normal 5" xfId="5" xr:uid="{00000000-0005-0000-0000-00000E000000}"/>
    <cellStyle name="Normal 56" xfId="6" xr:uid="{00000000-0005-0000-0000-00000F000000}"/>
    <cellStyle name="Normal 6" xfId="16" xr:uid="{00000000-0005-0000-0000-000010000000}"/>
    <cellStyle name="Porcentaje" xfId="18" builtinId="5"/>
    <cellStyle name="Porcentaje 2" xfId="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323490</xdr:colOff>
      <xdr:row>0</xdr:row>
      <xdr:rowOff>98844</xdr:rowOff>
    </xdr:from>
    <xdr:to>
      <xdr:col>1</xdr:col>
      <xdr:colOff>871626</xdr:colOff>
      <xdr:row>2</xdr:row>
      <xdr:rowOff>115257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90" y="98844"/>
          <a:ext cx="952499" cy="501649"/>
        </a:xfrm>
        <a:prstGeom prst="rect">
          <a:avLst/>
        </a:prstGeom>
      </xdr:spPr>
    </xdr:pic>
    <xdr:clientData/>
  </xdr:twoCellAnchor>
  <xdr:twoCellAnchor editAs="oneCell">
    <xdr:from>
      <xdr:col>7</xdr:col>
      <xdr:colOff>1069317</xdr:colOff>
      <xdr:row>0</xdr:row>
      <xdr:rowOff>71887</xdr:rowOff>
    </xdr:from>
    <xdr:to>
      <xdr:col>8</xdr:col>
      <xdr:colOff>1249034</xdr:colOff>
      <xdr:row>2</xdr:row>
      <xdr:rowOff>169653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888" y="71887"/>
          <a:ext cx="1293962" cy="58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1</xdr:col>
      <xdr:colOff>466724</xdr:colOff>
      <xdr:row>2</xdr:row>
      <xdr:rowOff>120649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5250"/>
          <a:ext cx="952499" cy="5016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1</xdr:col>
      <xdr:colOff>228601</xdr:colOff>
      <xdr:row>2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781050" cy="5016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47626</xdr:rowOff>
    </xdr:from>
    <xdr:to>
      <xdr:col>1</xdr:col>
      <xdr:colOff>47626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7626"/>
          <a:ext cx="781050" cy="390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1047750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4300"/>
          <a:ext cx="847725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0</xdr:row>
      <xdr:rowOff>0</xdr:rowOff>
    </xdr:from>
    <xdr:to>
      <xdr:col>9</xdr:col>
      <xdr:colOff>771524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0"/>
          <a:ext cx="139064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46" sqref="B4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36" t="s">
        <v>452</v>
      </c>
      <c r="B1" s="136"/>
      <c r="C1" s="15"/>
      <c r="D1" s="12" t="s">
        <v>140</v>
      </c>
      <c r="E1" s="13">
        <v>2019</v>
      </c>
    </row>
    <row r="2" spans="1:5" ht="18.95" customHeight="1" x14ac:dyDescent="0.2">
      <c r="A2" s="137" t="s">
        <v>141</v>
      </c>
      <c r="B2" s="137"/>
      <c r="C2" s="30"/>
      <c r="D2" s="12" t="s">
        <v>142</v>
      </c>
      <c r="E2" s="15" t="s">
        <v>143</v>
      </c>
    </row>
    <row r="3" spans="1:5" ht="18.95" customHeight="1" x14ac:dyDescent="0.2">
      <c r="A3" s="138" t="s">
        <v>533</v>
      </c>
      <c r="B3" s="138"/>
      <c r="C3" s="15"/>
      <c r="D3" s="12" t="s">
        <v>144</v>
      </c>
      <c r="E3" s="13">
        <v>3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98</v>
      </c>
      <c r="B12" s="42" t="s">
        <v>139</v>
      </c>
    </row>
    <row r="13" spans="1:5" x14ac:dyDescent="0.2">
      <c r="A13" s="41" t="s">
        <v>7</v>
      </c>
      <c r="B13" s="42" t="s">
        <v>138</v>
      </c>
    </row>
    <row r="14" spans="1:5" x14ac:dyDescent="0.2">
      <c r="A14" s="41" t="s">
        <v>8</v>
      </c>
      <c r="B14" s="42" t="s">
        <v>97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135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48</v>
      </c>
      <c r="B23" s="42" t="s">
        <v>24</v>
      </c>
    </row>
    <row r="24" spans="1:2" x14ac:dyDescent="0.2">
      <c r="A24" s="41" t="s">
        <v>49</v>
      </c>
      <c r="B24" s="42" t="s">
        <v>25</v>
      </c>
    </row>
    <row r="25" spans="1:2" x14ac:dyDescent="0.2">
      <c r="A25" s="41" t="s">
        <v>50</v>
      </c>
      <c r="B25" s="42" t="s">
        <v>26</v>
      </c>
    </row>
    <row r="26" spans="1:2" x14ac:dyDescent="0.2">
      <c r="A26" s="41" t="s">
        <v>27</v>
      </c>
      <c r="B26" s="42" t="s">
        <v>28</v>
      </c>
    </row>
    <row r="27" spans="1:2" x14ac:dyDescent="0.2">
      <c r="A27" s="41" t="s">
        <v>29</v>
      </c>
      <c r="B27" s="42" t="s">
        <v>30</v>
      </c>
    </row>
    <row r="28" spans="1:2" x14ac:dyDescent="0.2">
      <c r="A28" s="41" t="s">
        <v>31</v>
      </c>
      <c r="B28" s="42" t="s">
        <v>32</v>
      </c>
    </row>
    <row r="29" spans="1:2" x14ac:dyDescent="0.2">
      <c r="A29" s="41" t="s">
        <v>33</v>
      </c>
      <c r="B29" s="42" t="s">
        <v>34</v>
      </c>
    </row>
    <row r="30" spans="1:2" x14ac:dyDescent="0.2">
      <c r="A30" s="41" t="s">
        <v>46</v>
      </c>
      <c r="B30" s="42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41" t="s">
        <v>44</v>
      </c>
      <c r="B33" s="42" t="s">
        <v>39</v>
      </c>
    </row>
    <row r="34" spans="1:2" x14ac:dyDescent="0.2">
      <c r="A34" s="41" t="s">
        <v>45</v>
      </c>
      <c r="B34" s="42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42" t="s">
        <v>35</v>
      </c>
    </row>
    <row r="38" spans="1:2" x14ac:dyDescent="0.2">
      <c r="A38" s="4"/>
      <c r="B38" s="42" t="s">
        <v>36</v>
      </c>
    </row>
    <row r="39" spans="1:2" ht="12" thickBot="1" x14ac:dyDescent="0.25">
      <c r="A39" s="8"/>
      <c r="B39" s="9"/>
    </row>
    <row r="42" spans="1:2" x14ac:dyDescent="0.2">
      <c r="A42" s="149" t="s">
        <v>534</v>
      </c>
    </row>
    <row r="43" spans="1:2" x14ac:dyDescent="0.2">
      <c r="A43" s="14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30" zoomScale="106" zoomScaleNormal="106" workbookViewId="0">
      <selection activeCell="A147" sqref="A147:XFD148"/>
    </sheetView>
  </sheetViews>
  <sheetFormatPr baseColWidth="10" defaultColWidth="9.140625" defaultRowHeight="11.25" x14ac:dyDescent="0.2"/>
  <cols>
    <col min="1" max="1" width="6" style="18" customWidth="1"/>
    <col min="2" max="2" width="51.85546875" style="18" customWidth="1"/>
    <col min="3" max="3" width="13" style="49" bestFit="1" customWidth="1"/>
    <col min="4" max="4" width="13.5703125" style="18" customWidth="1"/>
    <col min="5" max="5" width="14.85546875" style="18" customWidth="1"/>
    <col min="6" max="6" width="15.7109375" style="18" customWidth="1"/>
    <col min="7" max="7" width="13.28515625" style="18" customWidth="1"/>
    <col min="8" max="8" width="16.7109375" style="18" customWidth="1"/>
    <col min="9" max="9" width="27.140625" style="18" customWidth="1"/>
    <col min="10" max="16384" width="9.140625" style="18"/>
  </cols>
  <sheetData>
    <row r="1" spans="1:8" s="45" customFormat="1" ht="18.95" customHeight="1" x14ac:dyDescent="0.25">
      <c r="A1" s="139" t="str">
        <f>'Notas a los Edos Financieros'!A1</f>
        <v>MUNICIPIO DE CELAYA, GUANAJUATO</v>
      </c>
      <c r="B1" s="140"/>
      <c r="C1" s="140"/>
      <c r="D1" s="140"/>
      <c r="E1" s="140"/>
      <c r="F1" s="140"/>
      <c r="G1" s="43" t="s">
        <v>140</v>
      </c>
      <c r="H1" s="44">
        <f>'Notas a los Edos Financieros'!E1</f>
        <v>2019</v>
      </c>
    </row>
    <row r="2" spans="1:8" s="45" customFormat="1" ht="18.95" customHeight="1" x14ac:dyDescent="0.25">
      <c r="A2" s="139" t="str">
        <f>'Notas a los Edos Financieros'!A2</f>
        <v>Notas de Desglose Estado de Situación Financiera</v>
      </c>
      <c r="B2" s="140"/>
      <c r="C2" s="140"/>
      <c r="D2" s="140"/>
      <c r="E2" s="140"/>
      <c r="F2" s="140"/>
      <c r="G2" s="43" t="s">
        <v>142</v>
      </c>
      <c r="H2" s="44" t="str">
        <f>'Notas a los Edos Financieros'!E2</f>
        <v>Trimestral</v>
      </c>
    </row>
    <row r="3" spans="1:8" s="45" customFormat="1" ht="18.95" customHeight="1" x14ac:dyDescent="0.25">
      <c r="A3" s="139" t="str">
        <f>'Notas a los Edos Financieros'!A3</f>
        <v xml:space="preserve"> del 1 de Enero al 30 de Septiembre de 2019</v>
      </c>
      <c r="B3" s="140"/>
      <c r="C3" s="140"/>
      <c r="D3" s="140"/>
      <c r="E3" s="140"/>
      <c r="F3" s="140"/>
      <c r="G3" s="43" t="s">
        <v>144</v>
      </c>
      <c r="H3" s="44">
        <f>+'Notas a los Edos Financieros'!E3</f>
        <v>3</v>
      </c>
    </row>
    <row r="4" spans="1:8" x14ac:dyDescent="0.2">
      <c r="A4" s="16" t="s">
        <v>145</v>
      </c>
      <c r="B4" s="17"/>
      <c r="C4" s="17"/>
      <c r="D4" s="17"/>
      <c r="E4" s="17"/>
      <c r="F4" s="17"/>
      <c r="G4" s="17"/>
      <c r="H4" s="17"/>
    </row>
    <row r="5" spans="1:8" x14ac:dyDescent="0.2">
      <c r="C5" s="18"/>
    </row>
    <row r="6" spans="1:8" x14ac:dyDescent="0.2">
      <c r="A6" s="17" t="s">
        <v>104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102</v>
      </c>
      <c r="B7" s="19" t="s">
        <v>99</v>
      </c>
      <c r="C7" s="19" t="s">
        <v>100</v>
      </c>
      <c r="D7" s="19" t="s">
        <v>101</v>
      </c>
      <c r="E7" s="19"/>
      <c r="F7" s="19"/>
      <c r="G7" s="19"/>
      <c r="H7" s="19"/>
    </row>
    <row r="8" spans="1:8" x14ac:dyDescent="0.2">
      <c r="A8" s="20">
        <v>1114</v>
      </c>
      <c r="B8" s="18" t="s">
        <v>146</v>
      </c>
      <c r="C8" s="55">
        <v>395999989.44</v>
      </c>
    </row>
    <row r="9" spans="1:8" x14ac:dyDescent="0.2">
      <c r="A9" s="20">
        <v>1115</v>
      </c>
      <c r="B9" s="18" t="s">
        <v>147</v>
      </c>
      <c r="C9" s="55">
        <v>21216738.760000002</v>
      </c>
    </row>
    <row r="10" spans="1:8" x14ac:dyDescent="0.2">
      <c r="A10" s="20">
        <v>1121</v>
      </c>
      <c r="B10" s="18" t="s">
        <v>148</v>
      </c>
      <c r="C10" s="55">
        <v>0</v>
      </c>
    </row>
    <row r="11" spans="1:8" x14ac:dyDescent="0.2">
      <c r="A11" s="20">
        <v>1211</v>
      </c>
      <c r="B11" s="18" t="s">
        <v>149</v>
      </c>
      <c r="C11" s="55">
        <v>0</v>
      </c>
    </row>
    <row r="12" spans="1:8" x14ac:dyDescent="0.2">
      <c r="C12" s="18"/>
    </row>
    <row r="13" spans="1:8" x14ac:dyDescent="0.2">
      <c r="A13" s="17" t="s">
        <v>105</v>
      </c>
      <c r="B13" s="17"/>
      <c r="C13" s="17"/>
      <c r="D13" s="17"/>
      <c r="E13" s="17"/>
      <c r="F13" s="17"/>
      <c r="G13" s="17"/>
      <c r="H13" s="17"/>
    </row>
    <row r="14" spans="1:8" ht="14.25" customHeight="1" x14ac:dyDescent="0.2">
      <c r="A14" s="19" t="s">
        <v>102</v>
      </c>
      <c r="B14" s="19" t="s">
        <v>99</v>
      </c>
      <c r="C14" s="19" t="s">
        <v>100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137</v>
      </c>
    </row>
    <row r="15" spans="1:8" x14ac:dyDescent="0.2">
      <c r="A15" s="20">
        <v>1122</v>
      </c>
      <c r="B15" s="18" t="s">
        <v>150</v>
      </c>
      <c r="C15" s="55">
        <v>19452798.75</v>
      </c>
      <c r="D15" s="55">
        <v>7087849.6500000004</v>
      </c>
      <c r="E15" s="55">
        <v>1316052.67</v>
      </c>
      <c r="F15" s="55">
        <v>1426182.96</v>
      </c>
      <c r="G15" s="55">
        <v>1323563.43</v>
      </c>
    </row>
    <row r="16" spans="1:8" x14ac:dyDescent="0.2">
      <c r="A16" s="20">
        <v>1124</v>
      </c>
      <c r="B16" s="18" t="s">
        <v>151</v>
      </c>
      <c r="C16" s="55">
        <v>300420.42</v>
      </c>
      <c r="D16" s="55">
        <v>1434335.12</v>
      </c>
      <c r="E16" s="55">
        <v>856866.42</v>
      </c>
      <c r="F16" s="55">
        <v>12649707.67</v>
      </c>
      <c r="G16" s="55">
        <v>4005666.18</v>
      </c>
    </row>
    <row r="17" spans="1:8" x14ac:dyDescent="0.2">
      <c r="C17" s="18"/>
    </row>
    <row r="18" spans="1:8" x14ac:dyDescent="0.2">
      <c r="A18" s="17" t="s">
        <v>106</v>
      </c>
      <c r="B18" s="17"/>
      <c r="C18" s="17"/>
      <c r="D18" s="17"/>
      <c r="E18" s="17"/>
      <c r="F18" s="17"/>
      <c r="G18" s="17"/>
      <c r="H18" s="17"/>
    </row>
    <row r="19" spans="1:8" ht="12.75" customHeight="1" x14ac:dyDescent="0.2">
      <c r="A19" s="19" t="s">
        <v>102</v>
      </c>
      <c r="B19" s="19" t="s">
        <v>99</v>
      </c>
      <c r="C19" s="19" t="s">
        <v>100</v>
      </c>
      <c r="D19" s="19" t="s">
        <v>152</v>
      </c>
      <c r="E19" s="19" t="s">
        <v>153</v>
      </c>
      <c r="F19" s="19" t="s">
        <v>154</v>
      </c>
      <c r="G19" s="19" t="s">
        <v>155</v>
      </c>
      <c r="H19" s="19" t="s">
        <v>156</v>
      </c>
    </row>
    <row r="20" spans="1:8" x14ac:dyDescent="0.2">
      <c r="A20" s="20">
        <v>1123</v>
      </c>
      <c r="B20" s="18" t="s">
        <v>157</v>
      </c>
      <c r="C20" s="55">
        <v>1931265.49</v>
      </c>
      <c r="D20" s="55">
        <v>1931265.49</v>
      </c>
      <c r="E20" s="55">
        <v>0</v>
      </c>
      <c r="F20" s="55">
        <v>0</v>
      </c>
      <c r="G20" s="55">
        <v>0</v>
      </c>
    </row>
    <row r="21" spans="1:8" x14ac:dyDescent="0.2">
      <c r="A21" s="20">
        <v>1125</v>
      </c>
      <c r="B21" s="18" t="s">
        <v>158</v>
      </c>
      <c r="C21" s="55">
        <v>238600</v>
      </c>
      <c r="D21" s="55">
        <v>238600</v>
      </c>
      <c r="E21" s="55">
        <v>0</v>
      </c>
      <c r="F21" s="55">
        <v>0</v>
      </c>
      <c r="G21" s="55">
        <v>0</v>
      </c>
    </row>
    <row r="22" spans="1:8" x14ac:dyDescent="0.2">
      <c r="A22" s="20">
        <v>1131</v>
      </c>
      <c r="B22" s="18" t="s">
        <v>159</v>
      </c>
      <c r="C22" s="55">
        <v>4236443.62</v>
      </c>
      <c r="D22" s="55">
        <v>4236443.62</v>
      </c>
      <c r="E22" s="55">
        <v>0</v>
      </c>
      <c r="F22" s="55">
        <v>0</v>
      </c>
      <c r="G22" s="55">
        <v>0</v>
      </c>
    </row>
    <row r="23" spans="1:8" x14ac:dyDescent="0.2">
      <c r="A23" s="20">
        <v>1132</v>
      </c>
      <c r="B23" s="18" t="s">
        <v>160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8" x14ac:dyDescent="0.2">
      <c r="A24" s="20">
        <v>1133</v>
      </c>
      <c r="B24" s="18" t="s">
        <v>161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8" x14ac:dyDescent="0.2">
      <c r="A25" s="20">
        <v>1134</v>
      </c>
      <c r="B25" s="18" t="s">
        <v>162</v>
      </c>
      <c r="C25" s="55">
        <v>35434508.530000001</v>
      </c>
      <c r="D25" s="55">
        <v>35434508.530000001</v>
      </c>
      <c r="E25" s="55">
        <v>0</v>
      </c>
      <c r="F25" s="55">
        <v>0</v>
      </c>
      <c r="G25" s="55">
        <v>0</v>
      </c>
    </row>
    <row r="26" spans="1:8" x14ac:dyDescent="0.2">
      <c r="A26" s="20">
        <v>1139</v>
      </c>
      <c r="B26" s="18" t="s">
        <v>163</v>
      </c>
      <c r="C26" s="55">
        <v>66812.179999999993</v>
      </c>
      <c r="D26" s="55">
        <v>66812.179999999993</v>
      </c>
      <c r="E26" s="55">
        <v>0</v>
      </c>
      <c r="F26" s="55">
        <v>0</v>
      </c>
      <c r="G26" s="55">
        <v>0</v>
      </c>
    </row>
    <row r="27" spans="1:8" x14ac:dyDescent="0.2">
      <c r="C27" s="18"/>
    </row>
    <row r="28" spans="1:8" x14ac:dyDescent="0.2">
      <c r="A28" s="17" t="s">
        <v>164</v>
      </c>
      <c r="B28" s="17"/>
      <c r="C28" s="17"/>
      <c r="D28" s="17"/>
      <c r="E28" s="17"/>
      <c r="F28" s="17"/>
      <c r="G28" s="17"/>
      <c r="H28" s="17"/>
    </row>
    <row r="29" spans="1:8" ht="22.5" customHeight="1" x14ac:dyDescent="0.2">
      <c r="A29" s="19" t="s">
        <v>102</v>
      </c>
      <c r="B29" s="19" t="s">
        <v>99</v>
      </c>
      <c r="C29" s="19" t="s">
        <v>100</v>
      </c>
      <c r="D29" s="19" t="s">
        <v>109</v>
      </c>
      <c r="E29" s="19" t="s">
        <v>108</v>
      </c>
      <c r="F29" s="19" t="s">
        <v>165</v>
      </c>
      <c r="G29" s="19" t="s">
        <v>111</v>
      </c>
      <c r="H29" s="19"/>
    </row>
    <row r="30" spans="1:8" x14ac:dyDescent="0.2">
      <c r="A30" s="20">
        <v>1140</v>
      </c>
      <c r="B30" s="18" t="s">
        <v>166</v>
      </c>
      <c r="C30" s="55">
        <f>SUM(C31:C35)</f>
        <v>0</v>
      </c>
    </row>
    <row r="31" spans="1:8" x14ac:dyDescent="0.2">
      <c r="A31" s="20">
        <v>1141</v>
      </c>
      <c r="B31" s="18" t="s">
        <v>167</v>
      </c>
      <c r="C31" s="55">
        <v>0</v>
      </c>
    </row>
    <row r="32" spans="1:8" x14ac:dyDescent="0.2">
      <c r="A32" s="20">
        <v>1142</v>
      </c>
      <c r="B32" s="18" t="s">
        <v>168</v>
      </c>
      <c r="C32" s="55">
        <v>0</v>
      </c>
    </row>
    <row r="33" spans="1:8" x14ac:dyDescent="0.2">
      <c r="A33" s="20">
        <v>1143</v>
      </c>
      <c r="B33" s="18" t="s">
        <v>169</v>
      </c>
      <c r="C33" s="55">
        <v>0</v>
      </c>
    </row>
    <row r="34" spans="1:8" x14ac:dyDescent="0.2">
      <c r="A34" s="20">
        <v>1144</v>
      </c>
      <c r="B34" s="18" t="s">
        <v>170</v>
      </c>
      <c r="C34" s="55">
        <v>0</v>
      </c>
    </row>
    <row r="35" spans="1:8" x14ac:dyDescent="0.2">
      <c r="A35" s="20">
        <v>1145</v>
      </c>
      <c r="B35" s="18" t="s">
        <v>171</v>
      </c>
      <c r="C35" s="55">
        <v>0</v>
      </c>
    </row>
    <row r="36" spans="1:8" x14ac:dyDescent="0.2">
      <c r="C36" s="18"/>
    </row>
    <row r="37" spans="1:8" x14ac:dyDescent="0.2">
      <c r="A37" s="17" t="s">
        <v>172</v>
      </c>
      <c r="B37" s="17"/>
      <c r="C37" s="17"/>
      <c r="D37" s="17"/>
      <c r="E37" s="17"/>
      <c r="F37" s="17"/>
      <c r="G37" s="17"/>
      <c r="H37" s="17"/>
    </row>
    <row r="38" spans="1:8" ht="22.5" customHeight="1" x14ac:dyDescent="0.2">
      <c r="A38" s="19" t="s">
        <v>102</v>
      </c>
      <c r="B38" s="19" t="s">
        <v>99</v>
      </c>
      <c r="C38" s="19" t="s">
        <v>100</v>
      </c>
      <c r="D38" s="19" t="s">
        <v>107</v>
      </c>
      <c r="E38" s="19" t="s">
        <v>110</v>
      </c>
      <c r="F38" s="19" t="s">
        <v>173</v>
      </c>
      <c r="G38" s="19"/>
      <c r="H38" s="19"/>
    </row>
    <row r="39" spans="1:8" x14ac:dyDescent="0.2">
      <c r="A39" s="20">
        <v>1150</v>
      </c>
      <c r="B39" s="18" t="s">
        <v>174</v>
      </c>
      <c r="C39" s="55">
        <f>SUM(C40)</f>
        <v>0</v>
      </c>
    </row>
    <row r="40" spans="1:8" x14ac:dyDescent="0.2">
      <c r="A40" s="20">
        <v>1151</v>
      </c>
      <c r="B40" s="18" t="s">
        <v>175</v>
      </c>
      <c r="C40" s="55">
        <v>0</v>
      </c>
    </row>
    <row r="41" spans="1:8" x14ac:dyDescent="0.2">
      <c r="C41" s="18"/>
    </row>
    <row r="42" spans="1:8" x14ac:dyDescent="0.2">
      <c r="A42" s="17" t="s">
        <v>112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102</v>
      </c>
      <c r="B43" s="19" t="s">
        <v>99</v>
      </c>
      <c r="C43" s="19" t="s">
        <v>100</v>
      </c>
      <c r="D43" s="19" t="s">
        <v>101</v>
      </c>
      <c r="E43" s="19" t="s">
        <v>156</v>
      </c>
      <c r="F43" s="19"/>
      <c r="G43" s="19"/>
      <c r="H43" s="19"/>
    </row>
    <row r="44" spans="1:8" x14ac:dyDescent="0.2">
      <c r="A44" s="20">
        <v>1213</v>
      </c>
      <c r="B44" s="18" t="s">
        <v>176</v>
      </c>
      <c r="C44" s="55">
        <v>28574712.09</v>
      </c>
    </row>
    <row r="45" spans="1:8" x14ac:dyDescent="0.2">
      <c r="C45" s="18"/>
    </row>
    <row r="46" spans="1:8" x14ac:dyDescent="0.2">
      <c r="A46" s="17" t="s">
        <v>113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102</v>
      </c>
      <c r="B47" s="19" t="s">
        <v>99</v>
      </c>
      <c r="C47" s="19" t="s">
        <v>100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177</v>
      </c>
      <c r="C48" s="55">
        <v>0</v>
      </c>
    </row>
    <row r="49" spans="1:9" x14ac:dyDescent="0.2">
      <c r="C49" s="18"/>
    </row>
    <row r="50" spans="1:9" x14ac:dyDescent="0.2">
      <c r="A50" s="17" t="s">
        <v>117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102</v>
      </c>
      <c r="B51" s="19" t="s">
        <v>99</v>
      </c>
      <c r="C51" s="19" t="s">
        <v>100</v>
      </c>
      <c r="D51" s="19" t="s">
        <v>114</v>
      </c>
      <c r="E51" s="19" t="s">
        <v>115</v>
      </c>
      <c r="F51" s="19" t="s">
        <v>107</v>
      </c>
      <c r="G51" s="19" t="s">
        <v>178</v>
      </c>
      <c r="H51" s="19" t="s">
        <v>116</v>
      </c>
      <c r="I51" s="19" t="s">
        <v>179</v>
      </c>
    </row>
    <row r="52" spans="1:9" x14ac:dyDescent="0.2">
      <c r="A52" s="20">
        <v>1230</v>
      </c>
      <c r="B52" s="18" t="s">
        <v>180</v>
      </c>
      <c r="C52" s="55">
        <f>SUM(C53:C59)</f>
        <v>565859569.88999999</v>
      </c>
      <c r="D52" s="55">
        <f>SUM(D53:D59)</f>
        <v>0</v>
      </c>
      <c r="E52" s="55">
        <f>SUM(E53:E59)</f>
        <v>0</v>
      </c>
    </row>
    <row r="53" spans="1:9" x14ac:dyDescent="0.2">
      <c r="A53" s="20">
        <v>1231</v>
      </c>
      <c r="B53" s="18" t="s">
        <v>181</v>
      </c>
      <c r="C53" s="55">
        <v>390075513.38999999</v>
      </c>
      <c r="D53" s="55">
        <v>0</v>
      </c>
      <c r="E53" s="55">
        <v>0</v>
      </c>
    </row>
    <row r="54" spans="1:9" x14ac:dyDescent="0.2">
      <c r="A54" s="20">
        <v>1232</v>
      </c>
      <c r="B54" s="18" t="s">
        <v>182</v>
      </c>
      <c r="C54" s="55">
        <v>0</v>
      </c>
      <c r="D54" s="55">
        <v>0</v>
      </c>
      <c r="E54" s="55">
        <v>0</v>
      </c>
    </row>
    <row r="55" spans="1:9" x14ac:dyDescent="0.2">
      <c r="A55" s="20">
        <v>1233</v>
      </c>
      <c r="B55" s="18" t="s">
        <v>183</v>
      </c>
      <c r="C55" s="55">
        <v>16684684.16</v>
      </c>
      <c r="D55" s="55">
        <v>0</v>
      </c>
      <c r="E55" s="55">
        <v>0</v>
      </c>
    </row>
    <row r="56" spans="1:9" x14ac:dyDescent="0.2">
      <c r="A56" s="20">
        <v>1234</v>
      </c>
      <c r="B56" s="18" t="s">
        <v>184</v>
      </c>
      <c r="C56" s="55">
        <v>24513280.98</v>
      </c>
      <c r="D56" s="55">
        <v>0</v>
      </c>
      <c r="E56" s="55">
        <v>0</v>
      </c>
    </row>
    <row r="57" spans="1:9" x14ac:dyDescent="0.2">
      <c r="A57" s="20">
        <v>1235</v>
      </c>
      <c r="B57" s="18" t="s">
        <v>185</v>
      </c>
      <c r="C57" s="55">
        <v>125536867.72</v>
      </c>
      <c r="D57" s="55">
        <v>0</v>
      </c>
      <c r="E57" s="55">
        <v>0</v>
      </c>
    </row>
    <row r="58" spans="1:9" x14ac:dyDescent="0.2">
      <c r="A58" s="20">
        <v>1236</v>
      </c>
      <c r="B58" s="18" t="s">
        <v>186</v>
      </c>
      <c r="C58" s="55">
        <v>9049223.6400000006</v>
      </c>
      <c r="D58" s="55">
        <v>0</v>
      </c>
      <c r="E58" s="55">
        <v>0</v>
      </c>
    </row>
    <row r="59" spans="1:9" x14ac:dyDescent="0.2">
      <c r="A59" s="20">
        <v>1239</v>
      </c>
      <c r="B59" s="18" t="s">
        <v>187</v>
      </c>
      <c r="C59" s="55">
        <v>0</v>
      </c>
      <c r="D59" s="55">
        <v>0</v>
      </c>
      <c r="E59" s="55">
        <v>0</v>
      </c>
    </row>
    <row r="60" spans="1:9" x14ac:dyDescent="0.2">
      <c r="A60" s="20">
        <v>1240</v>
      </c>
      <c r="B60" s="18" t="s">
        <v>188</v>
      </c>
      <c r="C60" s="55">
        <f>SUM(C61:C68)</f>
        <v>490446171.99000001</v>
      </c>
      <c r="D60" s="55">
        <f t="shared" ref="D60:E60" si="0">SUM(D61:D68)</f>
        <v>0</v>
      </c>
      <c r="E60" s="55">
        <f t="shared" si="0"/>
        <v>-309412379.19</v>
      </c>
    </row>
    <row r="61" spans="1:9" x14ac:dyDescent="0.2">
      <c r="A61" s="20">
        <v>1241</v>
      </c>
      <c r="B61" s="18" t="s">
        <v>189</v>
      </c>
      <c r="C61" s="55">
        <v>38368614.909999996</v>
      </c>
      <c r="D61" s="55">
        <v>0</v>
      </c>
      <c r="E61" s="55">
        <v>-23885759.800000001</v>
      </c>
    </row>
    <row r="62" spans="1:9" x14ac:dyDescent="0.2">
      <c r="A62" s="20">
        <v>1242</v>
      </c>
      <c r="B62" s="18" t="s">
        <v>190</v>
      </c>
      <c r="C62" s="55">
        <v>12269448.34</v>
      </c>
      <c r="D62" s="55">
        <v>0</v>
      </c>
      <c r="E62" s="55">
        <v>-3060336.63</v>
      </c>
    </row>
    <row r="63" spans="1:9" x14ac:dyDescent="0.2">
      <c r="A63" s="20">
        <v>1243</v>
      </c>
      <c r="B63" s="18" t="s">
        <v>191</v>
      </c>
      <c r="C63" s="55">
        <v>159762.84</v>
      </c>
      <c r="D63" s="55">
        <v>0</v>
      </c>
      <c r="E63" s="55">
        <v>-62460.92</v>
      </c>
    </row>
    <row r="64" spans="1:9" x14ac:dyDescent="0.2">
      <c r="A64" s="20">
        <v>1244</v>
      </c>
      <c r="B64" s="18" t="s">
        <v>192</v>
      </c>
      <c r="C64" s="55">
        <v>339426880.25</v>
      </c>
      <c r="D64" s="55">
        <v>0</v>
      </c>
      <c r="E64" s="55">
        <v>-237896655.06999999</v>
      </c>
    </row>
    <row r="65" spans="1:9" x14ac:dyDescent="0.2">
      <c r="A65" s="20">
        <v>1245</v>
      </c>
      <c r="B65" s="18" t="s">
        <v>193</v>
      </c>
      <c r="C65" s="55">
        <v>20355135.780000001</v>
      </c>
      <c r="D65" s="55">
        <v>0</v>
      </c>
      <c r="E65" s="55">
        <v>-10035218.460000001</v>
      </c>
    </row>
    <row r="66" spans="1:9" x14ac:dyDescent="0.2">
      <c r="A66" s="20">
        <v>1246</v>
      </c>
      <c r="B66" s="18" t="s">
        <v>194</v>
      </c>
      <c r="C66" s="55">
        <v>76154329.870000005</v>
      </c>
      <c r="D66" s="55">
        <v>0</v>
      </c>
      <c r="E66" s="55">
        <v>-34471948.310000002</v>
      </c>
    </row>
    <row r="67" spans="1:9" x14ac:dyDescent="0.2">
      <c r="A67" s="20">
        <v>1247</v>
      </c>
      <c r="B67" s="18" t="s">
        <v>195</v>
      </c>
      <c r="C67" s="55">
        <v>3712000</v>
      </c>
      <c r="D67" s="55">
        <v>0</v>
      </c>
      <c r="E67" s="55">
        <v>0</v>
      </c>
    </row>
    <row r="68" spans="1:9" x14ac:dyDescent="0.2">
      <c r="A68" s="20">
        <v>1248</v>
      </c>
      <c r="B68" s="18" t="s">
        <v>196</v>
      </c>
      <c r="C68" s="55">
        <v>0</v>
      </c>
      <c r="D68" s="55">
        <v>0</v>
      </c>
      <c r="E68" s="55">
        <v>0</v>
      </c>
    </row>
    <row r="69" spans="1:9" x14ac:dyDescent="0.2">
      <c r="C69" s="18"/>
    </row>
    <row r="70" spans="1:9" x14ac:dyDescent="0.2">
      <c r="A70" s="17" t="s">
        <v>118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102</v>
      </c>
      <c r="B71" s="19" t="s">
        <v>99</v>
      </c>
      <c r="C71" s="19" t="s">
        <v>100</v>
      </c>
      <c r="D71" s="19" t="s">
        <v>119</v>
      </c>
      <c r="E71" s="19" t="s">
        <v>197</v>
      </c>
      <c r="F71" s="19" t="s">
        <v>107</v>
      </c>
      <c r="G71" s="19" t="s">
        <v>178</v>
      </c>
      <c r="H71" s="19" t="s">
        <v>116</v>
      </c>
      <c r="I71" s="19" t="s">
        <v>179</v>
      </c>
    </row>
    <row r="72" spans="1:9" x14ac:dyDescent="0.2">
      <c r="A72" s="20">
        <v>1250</v>
      </c>
      <c r="B72" s="18" t="s">
        <v>198</v>
      </c>
      <c r="C72" s="55">
        <f>SUM(C73:C77)</f>
        <v>11068991.799999999</v>
      </c>
      <c r="D72" s="55">
        <f>SUM(D73:D77)</f>
        <v>0</v>
      </c>
      <c r="E72" s="55">
        <f>SUM(E73:E77)</f>
        <v>0</v>
      </c>
    </row>
    <row r="73" spans="1:9" x14ac:dyDescent="0.2">
      <c r="A73" s="20">
        <v>1251</v>
      </c>
      <c r="B73" s="18" t="s">
        <v>199</v>
      </c>
      <c r="C73" s="55">
        <v>9159351.4499999993</v>
      </c>
      <c r="D73" s="55">
        <v>0</v>
      </c>
      <c r="E73" s="55">
        <v>0</v>
      </c>
    </row>
    <row r="74" spans="1:9" x14ac:dyDescent="0.2">
      <c r="A74" s="20">
        <v>1252</v>
      </c>
      <c r="B74" s="18" t="s">
        <v>200</v>
      </c>
      <c r="C74" s="55">
        <v>0</v>
      </c>
      <c r="D74" s="55">
        <v>0</v>
      </c>
      <c r="E74" s="55">
        <v>0</v>
      </c>
    </row>
    <row r="75" spans="1:9" x14ac:dyDescent="0.2">
      <c r="A75" s="20">
        <v>1253</v>
      </c>
      <c r="B75" s="18" t="s">
        <v>201</v>
      </c>
      <c r="C75" s="55">
        <v>0</v>
      </c>
      <c r="D75" s="55">
        <v>0</v>
      </c>
      <c r="E75" s="55">
        <v>0</v>
      </c>
    </row>
    <row r="76" spans="1:9" x14ac:dyDescent="0.2">
      <c r="A76" s="20">
        <v>1254</v>
      </c>
      <c r="B76" s="18" t="s">
        <v>202</v>
      </c>
      <c r="C76" s="55">
        <v>1909640.35</v>
      </c>
      <c r="D76" s="55">
        <v>0</v>
      </c>
      <c r="E76" s="55">
        <v>0</v>
      </c>
    </row>
    <row r="77" spans="1:9" x14ac:dyDescent="0.2">
      <c r="A77" s="20">
        <v>1259</v>
      </c>
      <c r="B77" s="18" t="s">
        <v>203</v>
      </c>
      <c r="C77" s="55">
        <v>0</v>
      </c>
      <c r="D77" s="55">
        <v>0</v>
      </c>
      <c r="E77" s="55">
        <v>0</v>
      </c>
    </row>
    <row r="78" spans="1:9" x14ac:dyDescent="0.2">
      <c r="A78" s="20">
        <v>1270</v>
      </c>
      <c r="B78" s="18" t="s">
        <v>204</v>
      </c>
      <c r="C78" s="55">
        <f>SUM(C79:C84)</f>
        <v>2958853.65</v>
      </c>
      <c r="D78" s="55">
        <f>SUM(D79:D84)</f>
        <v>0</v>
      </c>
      <c r="E78" s="55">
        <f>SUM(E79:E84)</f>
        <v>0</v>
      </c>
    </row>
    <row r="79" spans="1:9" x14ac:dyDescent="0.2">
      <c r="A79" s="20">
        <v>1271</v>
      </c>
      <c r="B79" s="18" t="s">
        <v>205</v>
      </c>
      <c r="C79" s="55">
        <v>2608853.65</v>
      </c>
      <c r="D79" s="55">
        <v>0</v>
      </c>
      <c r="E79" s="55">
        <v>0</v>
      </c>
    </row>
    <row r="80" spans="1:9" x14ac:dyDescent="0.2">
      <c r="A80" s="20">
        <v>1272</v>
      </c>
      <c r="B80" s="18" t="s">
        <v>206</v>
      </c>
      <c r="C80" s="55">
        <v>0</v>
      </c>
      <c r="D80" s="55">
        <v>0</v>
      </c>
      <c r="E80" s="55">
        <v>0</v>
      </c>
    </row>
    <row r="81" spans="1:8" x14ac:dyDescent="0.2">
      <c r="A81" s="20">
        <v>1273</v>
      </c>
      <c r="B81" s="18" t="s">
        <v>207</v>
      </c>
      <c r="C81" s="55">
        <v>0</v>
      </c>
      <c r="D81" s="55">
        <v>0</v>
      </c>
      <c r="E81" s="55">
        <v>0</v>
      </c>
    </row>
    <row r="82" spans="1:8" x14ac:dyDescent="0.2">
      <c r="A82" s="20">
        <v>1274</v>
      </c>
      <c r="B82" s="18" t="s">
        <v>208</v>
      </c>
      <c r="C82" s="55">
        <v>0</v>
      </c>
      <c r="D82" s="55">
        <v>0</v>
      </c>
      <c r="E82" s="55">
        <v>0</v>
      </c>
    </row>
    <row r="83" spans="1:8" x14ac:dyDescent="0.2">
      <c r="A83" s="20">
        <v>1275</v>
      </c>
      <c r="B83" s="18" t="s">
        <v>209</v>
      </c>
      <c r="C83" s="55">
        <v>0</v>
      </c>
      <c r="D83" s="55">
        <v>0</v>
      </c>
      <c r="E83" s="55">
        <v>0</v>
      </c>
    </row>
    <row r="84" spans="1:8" x14ac:dyDescent="0.2">
      <c r="A84" s="20">
        <v>1279</v>
      </c>
      <c r="B84" s="18" t="s">
        <v>210</v>
      </c>
      <c r="C84" s="55">
        <v>350000</v>
      </c>
      <c r="D84" s="55">
        <v>0</v>
      </c>
      <c r="E84" s="55">
        <v>0</v>
      </c>
    </row>
    <row r="85" spans="1:8" x14ac:dyDescent="0.2">
      <c r="C85" s="18"/>
    </row>
    <row r="86" spans="1:8" x14ac:dyDescent="0.2">
      <c r="A86" s="17" t="s">
        <v>120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102</v>
      </c>
      <c r="B87" s="19" t="s">
        <v>99</v>
      </c>
      <c r="C87" s="19" t="s">
        <v>100</v>
      </c>
      <c r="D87" s="19" t="s">
        <v>211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212</v>
      </c>
      <c r="C88" s="55">
        <v>0</v>
      </c>
    </row>
    <row r="89" spans="1:8" x14ac:dyDescent="0.2">
      <c r="A89" s="20">
        <v>1161</v>
      </c>
      <c r="B89" s="18" t="s">
        <v>213</v>
      </c>
      <c r="C89" s="55">
        <v>0</v>
      </c>
    </row>
    <row r="90" spans="1:8" x14ac:dyDescent="0.2">
      <c r="A90" s="20">
        <v>1162</v>
      </c>
      <c r="B90" s="18" t="s">
        <v>214</v>
      </c>
      <c r="C90" s="55">
        <v>0</v>
      </c>
    </row>
    <row r="91" spans="1:8" x14ac:dyDescent="0.2">
      <c r="C91" s="18"/>
    </row>
    <row r="92" spans="1:8" x14ac:dyDescent="0.2">
      <c r="A92" s="17" t="s">
        <v>121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102</v>
      </c>
      <c r="B93" s="19" t="s">
        <v>99</v>
      </c>
      <c r="C93" s="19" t="s">
        <v>100</v>
      </c>
      <c r="D93" s="19" t="s">
        <v>156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215</v>
      </c>
      <c r="C94" s="55">
        <v>0</v>
      </c>
    </row>
    <row r="95" spans="1:8" x14ac:dyDescent="0.2">
      <c r="A95" s="20">
        <v>1291</v>
      </c>
      <c r="B95" s="18" t="s">
        <v>216</v>
      </c>
      <c r="C95" s="55">
        <v>0</v>
      </c>
    </row>
    <row r="96" spans="1:8" x14ac:dyDescent="0.2">
      <c r="A96" s="20">
        <v>1292</v>
      </c>
      <c r="B96" s="18" t="s">
        <v>217</v>
      </c>
      <c r="C96" s="55">
        <v>0</v>
      </c>
    </row>
    <row r="97" spans="1:8" x14ac:dyDescent="0.2">
      <c r="A97" s="20">
        <v>1293</v>
      </c>
      <c r="B97" s="18" t="s">
        <v>218</v>
      </c>
      <c r="C97" s="55">
        <v>0</v>
      </c>
    </row>
    <row r="98" spans="1:8" x14ac:dyDescent="0.2">
      <c r="C98" s="18"/>
    </row>
    <row r="99" spans="1:8" x14ac:dyDescent="0.2">
      <c r="A99" s="17" t="s">
        <v>122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102</v>
      </c>
      <c r="B100" s="19" t="s">
        <v>99</v>
      </c>
      <c r="C100" s="19" t="s">
        <v>100</v>
      </c>
      <c r="D100" s="19" t="s">
        <v>152</v>
      </c>
      <c r="E100" s="19" t="s">
        <v>153</v>
      </c>
      <c r="F100" s="19" t="s">
        <v>154</v>
      </c>
      <c r="G100" s="19" t="s">
        <v>219</v>
      </c>
      <c r="H100" s="19" t="s">
        <v>220</v>
      </c>
    </row>
    <row r="101" spans="1:8" x14ac:dyDescent="0.2">
      <c r="A101" s="20">
        <v>2110</v>
      </c>
      <c r="B101" s="18" t="s">
        <v>221</v>
      </c>
      <c r="C101" s="55">
        <f>SUM(C102:C110)</f>
        <v>43796185.339999996</v>
      </c>
      <c r="D101" s="55">
        <f>SUM(D102:D110)</f>
        <v>43796185.339999996</v>
      </c>
      <c r="E101" s="55">
        <f>SUM(E102:E110)</f>
        <v>0</v>
      </c>
      <c r="F101" s="55">
        <f>SUM(F102:F110)</f>
        <v>0</v>
      </c>
      <c r="G101" s="55">
        <f>SUM(G102:G110)</f>
        <v>0</v>
      </c>
    </row>
    <row r="102" spans="1:8" x14ac:dyDescent="0.2">
      <c r="A102" s="20">
        <v>2111</v>
      </c>
      <c r="B102" s="18" t="s">
        <v>222</v>
      </c>
      <c r="C102" s="55">
        <v>23175.25</v>
      </c>
      <c r="D102" s="55">
        <f>C102</f>
        <v>23175.25</v>
      </c>
      <c r="E102" s="55">
        <v>0</v>
      </c>
      <c r="F102" s="55">
        <v>0</v>
      </c>
      <c r="G102" s="55">
        <v>0</v>
      </c>
    </row>
    <row r="103" spans="1:8" x14ac:dyDescent="0.2">
      <c r="A103" s="20">
        <v>2112</v>
      </c>
      <c r="B103" s="18" t="s">
        <v>223</v>
      </c>
      <c r="C103" s="55">
        <v>9364487.4600000009</v>
      </c>
      <c r="D103" s="55">
        <f t="shared" ref="D103:D110" si="1">C103</f>
        <v>9364487.4600000009</v>
      </c>
      <c r="E103" s="55">
        <v>0</v>
      </c>
      <c r="F103" s="55">
        <v>0</v>
      </c>
      <c r="G103" s="55">
        <v>0</v>
      </c>
    </row>
    <row r="104" spans="1:8" x14ac:dyDescent="0.2">
      <c r="A104" s="20">
        <v>2113</v>
      </c>
      <c r="B104" s="18" t="s">
        <v>224</v>
      </c>
      <c r="C104" s="55">
        <v>3630937.76</v>
      </c>
      <c r="D104" s="55">
        <f t="shared" si="1"/>
        <v>3630937.76</v>
      </c>
      <c r="E104" s="55">
        <v>0</v>
      </c>
      <c r="F104" s="55">
        <v>0</v>
      </c>
      <c r="G104" s="55">
        <v>0</v>
      </c>
    </row>
    <row r="105" spans="1:8" x14ac:dyDescent="0.2">
      <c r="A105" s="20">
        <v>2114</v>
      </c>
      <c r="B105" s="18" t="s">
        <v>225</v>
      </c>
      <c r="C105" s="55">
        <v>0</v>
      </c>
      <c r="D105" s="55">
        <f t="shared" si="1"/>
        <v>0</v>
      </c>
      <c r="E105" s="55">
        <v>0</v>
      </c>
      <c r="F105" s="55">
        <v>0</v>
      </c>
      <c r="G105" s="55">
        <v>0</v>
      </c>
    </row>
    <row r="106" spans="1:8" x14ac:dyDescent="0.2">
      <c r="A106" s="20">
        <v>2115</v>
      </c>
      <c r="B106" s="18" t="s">
        <v>226</v>
      </c>
      <c r="C106" s="55">
        <v>27156.59</v>
      </c>
      <c r="D106" s="55">
        <f t="shared" si="1"/>
        <v>27156.59</v>
      </c>
      <c r="E106" s="55">
        <v>0</v>
      </c>
      <c r="F106" s="55">
        <v>0</v>
      </c>
      <c r="G106" s="55">
        <v>0</v>
      </c>
    </row>
    <row r="107" spans="1:8" x14ac:dyDescent="0.2">
      <c r="A107" s="20">
        <v>2116</v>
      </c>
      <c r="B107" s="18" t="s">
        <v>227</v>
      </c>
      <c r="C107" s="55">
        <v>96692.15</v>
      </c>
      <c r="D107" s="55">
        <f t="shared" si="1"/>
        <v>96692.15</v>
      </c>
      <c r="E107" s="55">
        <v>0</v>
      </c>
      <c r="F107" s="55">
        <v>0</v>
      </c>
      <c r="G107" s="55">
        <v>0</v>
      </c>
    </row>
    <row r="108" spans="1:8" x14ac:dyDescent="0.2">
      <c r="A108" s="20">
        <v>2117</v>
      </c>
      <c r="B108" s="18" t="s">
        <v>228</v>
      </c>
      <c r="C108" s="55">
        <v>22740791.870000001</v>
      </c>
      <c r="D108" s="55">
        <f t="shared" si="1"/>
        <v>22740791.870000001</v>
      </c>
      <c r="E108" s="55">
        <v>0</v>
      </c>
      <c r="F108" s="55">
        <v>0</v>
      </c>
      <c r="G108" s="55">
        <v>0</v>
      </c>
    </row>
    <row r="109" spans="1:8" x14ac:dyDescent="0.2">
      <c r="A109" s="20">
        <v>2118</v>
      </c>
      <c r="B109" s="18" t="s">
        <v>229</v>
      </c>
      <c r="C109" s="55">
        <v>0</v>
      </c>
      <c r="D109" s="55">
        <f t="shared" si="1"/>
        <v>0</v>
      </c>
      <c r="E109" s="55">
        <v>0</v>
      </c>
      <c r="F109" s="55">
        <v>0</v>
      </c>
      <c r="G109" s="55">
        <v>0</v>
      </c>
    </row>
    <row r="110" spans="1:8" x14ac:dyDescent="0.2">
      <c r="A110" s="20">
        <v>2119</v>
      </c>
      <c r="B110" s="18" t="s">
        <v>230</v>
      </c>
      <c r="C110" s="55">
        <v>7912944.2599999998</v>
      </c>
      <c r="D110" s="55">
        <f t="shared" si="1"/>
        <v>7912944.2599999998</v>
      </c>
      <c r="E110" s="55">
        <v>0</v>
      </c>
      <c r="F110" s="55">
        <v>0</v>
      </c>
      <c r="G110" s="55">
        <v>0</v>
      </c>
    </row>
    <row r="111" spans="1:8" x14ac:dyDescent="0.2">
      <c r="A111" s="20">
        <v>2120</v>
      </c>
      <c r="B111" s="18" t="s">
        <v>231</v>
      </c>
      <c r="C111" s="55">
        <f>SUM(C112:C114)</f>
        <v>0</v>
      </c>
      <c r="D111" s="55">
        <f t="shared" ref="D111:G111" si="2">SUM(D112:D114)</f>
        <v>0</v>
      </c>
      <c r="E111" s="55">
        <f t="shared" si="2"/>
        <v>0</v>
      </c>
      <c r="F111" s="55">
        <f t="shared" si="2"/>
        <v>0</v>
      </c>
      <c r="G111" s="55">
        <f t="shared" si="2"/>
        <v>0</v>
      </c>
    </row>
    <row r="112" spans="1:8" x14ac:dyDescent="0.2">
      <c r="A112" s="20">
        <v>2121</v>
      </c>
      <c r="B112" s="18" t="s">
        <v>232</v>
      </c>
      <c r="C112" s="55">
        <v>0</v>
      </c>
      <c r="D112" s="55">
        <f>C112</f>
        <v>0</v>
      </c>
      <c r="E112" s="55">
        <v>0</v>
      </c>
      <c r="F112" s="55">
        <v>0</v>
      </c>
      <c r="G112" s="55">
        <v>0</v>
      </c>
    </row>
    <row r="113" spans="1:8" x14ac:dyDescent="0.2">
      <c r="A113" s="20">
        <v>2122</v>
      </c>
      <c r="B113" s="18" t="s">
        <v>233</v>
      </c>
      <c r="C113" s="55">
        <v>0</v>
      </c>
      <c r="D113" s="55">
        <f t="shared" ref="D113:D114" si="3">C113</f>
        <v>0</v>
      </c>
      <c r="E113" s="55">
        <v>0</v>
      </c>
      <c r="F113" s="55">
        <v>0</v>
      </c>
      <c r="G113" s="55">
        <v>0</v>
      </c>
    </row>
    <row r="114" spans="1:8" x14ac:dyDescent="0.2">
      <c r="A114" s="20">
        <v>2129</v>
      </c>
      <c r="B114" s="18" t="s">
        <v>234</v>
      </c>
      <c r="C114" s="55">
        <v>0</v>
      </c>
      <c r="D114" s="55">
        <f t="shared" si="3"/>
        <v>0</v>
      </c>
      <c r="E114" s="55">
        <v>0</v>
      </c>
      <c r="F114" s="55">
        <v>0</v>
      </c>
      <c r="G114" s="55">
        <v>0</v>
      </c>
    </row>
    <row r="115" spans="1:8" x14ac:dyDescent="0.2">
      <c r="C115" s="18"/>
    </row>
    <row r="116" spans="1:8" x14ac:dyDescent="0.2">
      <c r="A116" s="17" t="s">
        <v>123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102</v>
      </c>
      <c r="B117" s="19" t="s">
        <v>99</v>
      </c>
      <c r="C117" s="19" t="s">
        <v>100</v>
      </c>
      <c r="D117" s="19" t="s">
        <v>103</v>
      </c>
      <c r="E117" s="19" t="s">
        <v>156</v>
      </c>
      <c r="F117" s="19"/>
      <c r="G117" s="19"/>
      <c r="H117" s="19"/>
    </row>
    <row r="118" spans="1:8" x14ac:dyDescent="0.2">
      <c r="A118" s="20">
        <v>2160</v>
      </c>
      <c r="B118" s="18" t="s">
        <v>235</v>
      </c>
      <c r="C118" s="55">
        <f>SUM(C119:C124)</f>
        <v>2374645.4900000002</v>
      </c>
    </row>
    <row r="119" spans="1:8" x14ac:dyDescent="0.2">
      <c r="A119" s="20">
        <v>2161</v>
      </c>
      <c r="B119" s="18" t="s">
        <v>236</v>
      </c>
      <c r="C119" s="55">
        <v>0</v>
      </c>
    </row>
    <row r="120" spans="1:8" x14ac:dyDescent="0.2">
      <c r="A120" s="20">
        <v>2162</v>
      </c>
      <c r="B120" s="18" t="s">
        <v>237</v>
      </c>
      <c r="C120" s="55">
        <v>0</v>
      </c>
    </row>
    <row r="121" spans="1:8" x14ac:dyDescent="0.2">
      <c r="A121" s="20">
        <v>2163</v>
      </c>
      <c r="B121" s="18" t="s">
        <v>238</v>
      </c>
      <c r="C121" s="55">
        <v>0</v>
      </c>
    </row>
    <row r="122" spans="1:8" x14ac:dyDescent="0.2">
      <c r="A122" s="20">
        <v>2164</v>
      </c>
      <c r="B122" s="18" t="s">
        <v>239</v>
      </c>
      <c r="C122" s="55">
        <v>2374645.4900000002</v>
      </c>
    </row>
    <row r="123" spans="1:8" x14ac:dyDescent="0.2">
      <c r="A123" s="20">
        <v>2165</v>
      </c>
      <c r="B123" s="18" t="s">
        <v>240</v>
      </c>
      <c r="C123" s="55">
        <v>0</v>
      </c>
    </row>
    <row r="124" spans="1:8" x14ac:dyDescent="0.2">
      <c r="A124" s="20">
        <v>2166</v>
      </c>
      <c r="B124" s="18" t="s">
        <v>241</v>
      </c>
      <c r="C124" s="55">
        <v>0</v>
      </c>
    </row>
    <row r="125" spans="1:8" x14ac:dyDescent="0.2">
      <c r="A125" s="20">
        <v>2250</v>
      </c>
      <c r="B125" s="18" t="s">
        <v>242</v>
      </c>
      <c r="C125" s="55">
        <f>SUM(C126:C131)</f>
        <v>19163882.73</v>
      </c>
    </row>
    <row r="126" spans="1:8" x14ac:dyDescent="0.2">
      <c r="A126" s="20">
        <v>2251</v>
      </c>
      <c r="B126" s="18" t="s">
        <v>243</v>
      </c>
      <c r="C126" s="55">
        <v>832.93</v>
      </c>
    </row>
    <row r="127" spans="1:8" x14ac:dyDescent="0.2">
      <c r="A127" s="20">
        <v>2252</v>
      </c>
      <c r="B127" s="18" t="s">
        <v>244</v>
      </c>
      <c r="C127" s="55">
        <v>0</v>
      </c>
    </row>
    <row r="128" spans="1:8" x14ac:dyDescent="0.2">
      <c r="A128" s="20">
        <v>2253</v>
      </c>
      <c r="B128" s="18" t="s">
        <v>245</v>
      </c>
      <c r="C128" s="55">
        <v>0</v>
      </c>
    </row>
    <row r="129" spans="1:8" x14ac:dyDescent="0.2">
      <c r="A129" s="20">
        <v>2254</v>
      </c>
      <c r="B129" s="18" t="s">
        <v>246</v>
      </c>
      <c r="C129" s="55">
        <v>13000000</v>
      </c>
    </row>
    <row r="130" spans="1:8" x14ac:dyDescent="0.2">
      <c r="A130" s="20">
        <v>2255</v>
      </c>
      <c r="B130" s="18" t="s">
        <v>247</v>
      </c>
      <c r="C130" s="55">
        <v>6163049.7999999998</v>
      </c>
    </row>
    <row r="131" spans="1:8" x14ac:dyDescent="0.2">
      <c r="A131" s="20">
        <v>2256</v>
      </c>
      <c r="B131" s="18" t="s">
        <v>248</v>
      </c>
      <c r="C131" s="55">
        <v>0</v>
      </c>
    </row>
    <row r="132" spans="1:8" x14ac:dyDescent="0.2">
      <c r="C132" s="18"/>
    </row>
    <row r="133" spans="1:8" x14ac:dyDescent="0.2">
      <c r="A133" s="17" t="s">
        <v>124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102</v>
      </c>
      <c r="B134" s="21" t="s">
        <v>99</v>
      </c>
      <c r="C134" s="21" t="s">
        <v>100</v>
      </c>
      <c r="D134" s="21" t="s">
        <v>103</v>
      </c>
      <c r="E134" s="21" t="s">
        <v>156</v>
      </c>
      <c r="F134" s="21"/>
      <c r="G134" s="21"/>
      <c r="H134" s="21"/>
    </row>
    <row r="135" spans="1:8" x14ac:dyDescent="0.2">
      <c r="A135" s="20">
        <v>2159</v>
      </c>
      <c r="B135" s="18" t="s">
        <v>249</v>
      </c>
      <c r="C135" s="55">
        <v>0</v>
      </c>
    </row>
    <row r="136" spans="1:8" x14ac:dyDescent="0.2">
      <c r="A136" s="20">
        <v>2199</v>
      </c>
      <c r="B136" s="18" t="s">
        <v>250</v>
      </c>
      <c r="C136" s="55">
        <v>19388.89</v>
      </c>
    </row>
    <row r="137" spans="1:8" x14ac:dyDescent="0.2">
      <c r="A137" s="20">
        <v>2240</v>
      </c>
      <c r="B137" s="18" t="s">
        <v>251</v>
      </c>
      <c r="C137" s="55">
        <f>SUM(C138:C140)</f>
        <v>0</v>
      </c>
    </row>
    <row r="138" spans="1:8" x14ac:dyDescent="0.2">
      <c r="A138" s="20">
        <v>2241</v>
      </c>
      <c r="B138" s="18" t="s">
        <v>252</v>
      </c>
      <c r="C138" s="55">
        <v>0</v>
      </c>
    </row>
    <row r="139" spans="1:8" x14ac:dyDescent="0.2">
      <c r="A139" s="20">
        <v>2242</v>
      </c>
      <c r="B139" s="18" t="s">
        <v>253</v>
      </c>
      <c r="C139" s="55">
        <v>0</v>
      </c>
    </row>
    <row r="140" spans="1:8" x14ac:dyDescent="0.2">
      <c r="A140" s="20">
        <v>2249</v>
      </c>
      <c r="B140" s="18" t="s">
        <v>254</v>
      </c>
      <c r="C140" s="5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31496062992125984" right="0.31496062992125984" top="0.55118110236220474" bottom="0.74803149606299213" header="0.31496062992125984" footer="0.31496062992125984"/>
  <pageSetup scale="75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1"/>
  <sheetViews>
    <sheetView zoomScaleNormal="100" workbookViewId="0">
      <selection activeCell="A226" sqref="A226:XFD226"/>
    </sheetView>
  </sheetViews>
  <sheetFormatPr baseColWidth="10" defaultColWidth="9.140625" defaultRowHeight="11.25" x14ac:dyDescent="0.2"/>
  <cols>
    <col min="1" max="1" width="10" style="18" customWidth="1"/>
    <col min="2" max="2" width="72.140625" style="18" customWidth="1"/>
    <col min="3" max="3" width="13" style="49" bestFit="1" customWidth="1"/>
    <col min="4" max="4" width="13" style="18" customWidth="1"/>
    <col min="5" max="5" width="16.7109375" style="18" customWidth="1"/>
    <col min="6" max="6" width="11.85546875" style="18" bestFit="1" customWidth="1"/>
    <col min="7" max="7" width="12.7109375" style="18" bestFit="1" customWidth="1"/>
    <col min="8" max="8" width="9.140625" style="18"/>
    <col min="9" max="9" width="11.85546875" style="18" bestFit="1" customWidth="1"/>
    <col min="10" max="16384" width="9.140625" style="18"/>
  </cols>
  <sheetData>
    <row r="1" spans="1:5" s="23" customFormat="1" ht="18.95" customHeight="1" x14ac:dyDescent="0.25">
      <c r="A1" s="141" t="str">
        <f>ESF!A1</f>
        <v>MUNICIPIO DE CELAYA, GUANAJUATO</v>
      </c>
      <c r="B1" s="141"/>
      <c r="C1" s="141"/>
      <c r="D1" s="43" t="s">
        <v>140</v>
      </c>
      <c r="E1" s="44">
        <f>'Notas a los Edos Financieros'!E1</f>
        <v>2019</v>
      </c>
    </row>
    <row r="2" spans="1:5" s="14" customFormat="1" ht="18.95" customHeight="1" x14ac:dyDescent="0.25">
      <c r="A2" s="141" t="s">
        <v>255</v>
      </c>
      <c r="B2" s="141"/>
      <c r="C2" s="141"/>
      <c r="D2" s="43" t="s">
        <v>142</v>
      </c>
      <c r="E2" s="44" t="str">
        <f>'Notas a los Edos Financieros'!E2</f>
        <v>Trimestral</v>
      </c>
    </row>
    <row r="3" spans="1:5" s="14" customFormat="1" ht="18.95" customHeight="1" x14ac:dyDescent="0.25">
      <c r="A3" s="141" t="str">
        <f>ESF!A3</f>
        <v xml:space="preserve"> del 1 de Enero al 30 de Septiembre de 2019</v>
      </c>
      <c r="B3" s="141"/>
      <c r="C3" s="141"/>
      <c r="D3" s="43" t="s">
        <v>144</v>
      </c>
      <c r="E3" s="44">
        <f>'Notas a los Edos Financieros'!E3</f>
        <v>3</v>
      </c>
    </row>
    <row r="4" spans="1:5" x14ac:dyDescent="0.2">
      <c r="A4" s="16" t="s">
        <v>145</v>
      </c>
      <c r="B4" s="17"/>
      <c r="C4" s="48"/>
      <c r="D4" s="17"/>
      <c r="E4" s="17"/>
    </row>
    <row r="6" spans="1:5" x14ac:dyDescent="0.2">
      <c r="A6" s="60" t="s">
        <v>529</v>
      </c>
      <c r="B6" s="60"/>
      <c r="C6" s="60"/>
      <c r="D6" s="60"/>
      <c r="E6" s="60"/>
    </row>
    <row r="7" spans="1:5" x14ac:dyDescent="0.2">
      <c r="A7" s="61" t="s">
        <v>102</v>
      </c>
      <c r="B7" s="61" t="s">
        <v>99</v>
      </c>
      <c r="C7" s="61" t="s">
        <v>100</v>
      </c>
      <c r="D7" s="61" t="s">
        <v>256</v>
      </c>
      <c r="E7" s="61"/>
    </row>
    <row r="8" spans="1:5" ht="11.25" customHeight="1" x14ac:dyDescent="0.2">
      <c r="A8" s="118">
        <v>4100</v>
      </c>
      <c r="B8" s="64" t="s">
        <v>257</v>
      </c>
      <c r="C8" s="63">
        <f>SUM(C9+C19+C25+C28+C34+C37+C46)</f>
        <v>500607856.20000005</v>
      </c>
      <c r="D8" s="119"/>
      <c r="E8" s="62"/>
    </row>
    <row r="9" spans="1:5" x14ac:dyDescent="0.2">
      <c r="A9" s="118">
        <v>4110</v>
      </c>
      <c r="B9" s="64" t="s">
        <v>258</v>
      </c>
      <c r="C9" s="63">
        <f>SUM(C10:C18)</f>
        <v>262493572.13000003</v>
      </c>
      <c r="D9" s="119"/>
      <c r="E9" s="62"/>
    </row>
    <row r="10" spans="1:5" x14ac:dyDescent="0.2">
      <c r="A10" s="118">
        <v>4111</v>
      </c>
      <c r="B10" s="64" t="s">
        <v>259</v>
      </c>
      <c r="C10" s="63">
        <v>0</v>
      </c>
      <c r="D10" s="119"/>
      <c r="E10" s="62"/>
    </row>
    <row r="11" spans="1:5" x14ac:dyDescent="0.2">
      <c r="A11" s="118">
        <v>4112</v>
      </c>
      <c r="B11" s="64" t="s">
        <v>260</v>
      </c>
      <c r="C11" s="63">
        <v>258743043.80000001</v>
      </c>
      <c r="D11" s="119"/>
      <c r="E11" s="62"/>
    </row>
    <row r="12" spans="1:5" x14ac:dyDescent="0.2">
      <c r="A12" s="118">
        <v>4113</v>
      </c>
      <c r="B12" s="64" t="s">
        <v>261</v>
      </c>
      <c r="C12" s="63">
        <v>3750528.33</v>
      </c>
      <c r="D12" s="119"/>
      <c r="E12" s="62"/>
    </row>
    <row r="13" spans="1:5" x14ac:dyDescent="0.2">
      <c r="A13" s="118">
        <v>4114</v>
      </c>
      <c r="B13" s="64" t="s">
        <v>262</v>
      </c>
      <c r="C13" s="63">
        <v>0</v>
      </c>
      <c r="D13" s="119"/>
      <c r="E13" s="62"/>
    </row>
    <row r="14" spans="1:5" x14ac:dyDescent="0.2">
      <c r="A14" s="118">
        <v>4115</v>
      </c>
      <c r="B14" s="64" t="s">
        <v>263</v>
      </c>
      <c r="C14" s="63">
        <v>0</v>
      </c>
      <c r="D14" s="119"/>
      <c r="E14" s="62"/>
    </row>
    <row r="15" spans="1:5" x14ac:dyDescent="0.2">
      <c r="A15" s="118">
        <v>4116</v>
      </c>
      <c r="B15" s="64" t="s">
        <v>264</v>
      </c>
      <c r="C15" s="63">
        <v>0</v>
      </c>
      <c r="D15" s="119"/>
      <c r="E15" s="62"/>
    </row>
    <row r="16" spans="1:5" x14ac:dyDescent="0.2">
      <c r="A16" s="118">
        <v>4117</v>
      </c>
      <c r="B16" s="64" t="s">
        <v>265</v>
      </c>
      <c r="C16" s="63">
        <v>0</v>
      </c>
      <c r="D16" s="119"/>
      <c r="E16" s="62"/>
    </row>
    <row r="17" spans="1:5" ht="22.5" x14ac:dyDescent="0.2">
      <c r="A17" s="118">
        <v>4118</v>
      </c>
      <c r="B17" s="120" t="s">
        <v>453</v>
      </c>
      <c r="C17" s="63">
        <v>0</v>
      </c>
      <c r="D17" s="119"/>
      <c r="E17" s="62"/>
    </row>
    <row r="18" spans="1:5" x14ac:dyDescent="0.2">
      <c r="A18" s="118">
        <v>4119</v>
      </c>
      <c r="B18" s="64" t="s">
        <v>266</v>
      </c>
      <c r="C18" s="63">
        <v>0</v>
      </c>
      <c r="D18" s="119"/>
      <c r="E18" s="62"/>
    </row>
    <row r="19" spans="1:5" x14ac:dyDescent="0.2">
      <c r="A19" s="118">
        <v>4120</v>
      </c>
      <c r="B19" s="64" t="s">
        <v>267</v>
      </c>
      <c r="C19" s="63">
        <f>SUM(C20:C24)</f>
        <v>0</v>
      </c>
      <c r="D19" s="119"/>
      <c r="E19" s="62"/>
    </row>
    <row r="20" spans="1:5" x14ac:dyDescent="0.2">
      <c r="A20" s="118">
        <v>4121</v>
      </c>
      <c r="B20" s="64" t="s">
        <v>268</v>
      </c>
      <c r="C20" s="63">
        <v>0</v>
      </c>
      <c r="D20" s="119"/>
      <c r="E20" s="62"/>
    </row>
    <row r="21" spans="1:5" x14ac:dyDescent="0.2">
      <c r="A21" s="118">
        <v>4122</v>
      </c>
      <c r="B21" s="64" t="s">
        <v>454</v>
      </c>
      <c r="C21" s="63">
        <v>0</v>
      </c>
      <c r="D21" s="119"/>
      <c r="E21" s="62"/>
    </row>
    <row r="22" spans="1:5" x14ac:dyDescent="0.2">
      <c r="A22" s="118">
        <v>4123</v>
      </c>
      <c r="B22" s="64" t="s">
        <v>269</v>
      </c>
      <c r="C22" s="63">
        <v>0</v>
      </c>
      <c r="D22" s="119"/>
      <c r="E22" s="62"/>
    </row>
    <row r="23" spans="1:5" x14ac:dyDescent="0.2">
      <c r="A23" s="118">
        <v>4124</v>
      </c>
      <c r="B23" s="64" t="s">
        <v>270</v>
      </c>
      <c r="C23" s="63">
        <v>0</v>
      </c>
      <c r="D23" s="119"/>
      <c r="E23" s="62"/>
    </row>
    <row r="24" spans="1:5" ht="11.25" customHeight="1" x14ac:dyDescent="0.2">
      <c r="A24" s="118">
        <v>4129</v>
      </c>
      <c r="B24" s="64" t="s">
        <v>271</v>
      </c>
      <c r="C24" s="63">
        <v>0</v>
      </c>
      <c r="D24" s="119"/>
      <c r="E24" s="62"/>
    </row>
    <row r="25" spans="1:5" x14ac:dyDescent="0.2">
      <c r="A25" s="118">
        <v>4130</v>
      </c>
      <c r="B25" s="64" t="s">
        <v>272</v>
      </c>
      <c r="C25" s="63">
        <f>SUM(C26:C27)</f>
        <v>992491.92</v>
      </c>
      <c r="D25" s="119"/>
      <c r="E25" s="62"/>
    </row>
    <row r="26" spans="1:5" x14ac:dyDescent="0.2">
      <c r="A26" s="118">
        <v>4131</v>
      </c>
      <c r="B26" s="64" t="s">
        <v>273</v>
      </c>
      <c r="C26" s="63">
        <v>992491.92</v>
      </c>
      <c r="D26" s="119"/>
      <c r="E26" s="62"/>
    </row>
    <row r="27" spans="1:5" ht="22.5" x14ac:dyDescent="0.2">
      <c r="A27" s="118">
        <v>4132</v>
      </c>
      <c r="B27" s="120" t="s">
        <v>455</v>
      </c>
      <c r="C27" s="63">
        <v>0</v>
      </c>
      <c r="D27" s="119"/>
      <c r="E27" s="62"/>
    </row>
    <row r="28" spans="1:5" x14ac:dyDescent="0.2">
      <c r="A28" s="118">
        <v>4140</v>
      </c>
      <c r="B28" s="64" t="s">
        <v>274</v>
      </c>
      <c r="C28" s="63">
        <f>SUM(C29:C33)</f>
        <v>102993753.17</v>
      </c>
      <c r="D28" s="119"/>
      <c r="E28" s="62"/>
    </row>
    <row r="29" spans="1:5" x14ac:dyDescent="0.2">
      <c r="A29" s="118">
        <v>4141</v>
      </c>
      <c r="B29" s="64" t="s">
        <v>275</v>
      </c>
      <c r="C29" s="63">
        <v>0</v>
      </c>
      <c r="D29" s="119"/>
      <c r="E29" s="62"/>
    </row>
    <row r="30" spans="1:5" x14ac:dyDescent="0.2">
      <c r="A30" s="118">
        <v>4143</v>
      </c>
      <c r="B30" s="64" t="s">
        <v>276</v>
      </c>
      <c r="C30" s="63">
        <v>102993753.17</v>
      </c>
      <c r="D30" s="119"/>
      <c r="E30" s="62"/>
    </row>
    <row r="31" spans="1:5" x14ac:dyDescent="0.2">
      <c r="A31" s="118">
        <v>4144</v>
      </c>
      <c r="B31" s="64" t="s">
        <v>277</v>
      </c>
      <c r="C31" s="63">
        <v>0</v>
      </c>
      <c r="D31" s="119"/>
      <c r="E31" s="62"/>
    </row>
    <row r="32" spans="1:5" ht="22.5" x14ac:dyDescent="0.2">
      <c r="A32" s="118">
        <v>4145</v>
      </c>
      <c r="B32" s="120" t="s">
        <v>456</v>
      </c>
      <c r="C32" s="63">
        <v>0</v>
      </c>
      <c r="D32" s="119"/>
      <c r="E32" s="62"/>
    </row>
    <row r="33" spans="1:5" x14ac:dyDescent="0.2">
      <c r="A33" s="118">
        <v>4149</v>
      </c>
      <c r="B33" s="64" t="s">
        <v>278</v>
      </c>
      <c r="C33" s="63">
        <v>0</v>
      </c>
      <c r="D33" s="119"/>
      <c r="E33" s="62"/>
    </row>
    <row r="34" spans="1:5" x14ac:dyDescent="0.2">
      <c r="A34" s="118">
        <v>4150</v>
      </c>
      <c r="B34" s="64" t="s">
        <v>457</v>
      </c>
      <c r="C34" s="63">
        <f>SUM(C35:C36)</f>
        <v>38896992.799999997</v>
      </c>
      <c r="D34" s="119"/>
      <c r="E34" s="62"/>
    </row>
    <row r="35" spans="1:5" x14ac:dyDescent="0.2">
      <c r="A35" s="118">
        <v>4151</v>
      </c>
      <c r="B35" s="64" t="s">
        <v>457</v>
      </c>
      <c r="C35" s="63">
        <v>38896992.799999997</v>
      </c>
      <c r="D35" s="119"/>
      <c r="E35" s="62"/>
    </row>
    <row r="36" spans="1:5" ht="22.5" x14ac:dyDescent="0.2">
      <c r="A36" s="118">
        <v>4154</v>
      </c>
      <c r="B36" s="120" t="s">
        <v>458</v>
      </c>
      <c r="C36" s="63">
        <v>0</v>
      </c>
      <c r="D36" s="119"/>
      <c r="E36" s="62"/>
    </row>
    <row r="37" spans="1:5" x14ac:dyDescent="0.2">
      <c r="A37" s="118">
        <v>4160</v>
      </c>
      <c r="B37" s="64" t="s">
        <v>459</v>
      </c>
      <c r="C37" s="63">
        <f>SUM(C38:C45)</f>
        <v>92913376.280000001</v>
      </c>
      <c r="D37" s="119"/>
      <c r="E37" s="62"/>
    </row>
    <row r="38" spans="1:5" x14ac:dyDescent="0.2">
      <c r="A38" s="118">
        <v>4161</v>
      </c>
      <c r="B38" s="64" t="s">
        <v>279</v>
      </c>
      <c r="C38" s="63">
        <v>0</v>
      </c>
      <c r="D38" s="119"/>
      <c r="E38" s="62"/>
    </row>
    <row r="39" spans="1:5" x14ac:dyDescent="0.2">
      <c r="A39" s="118">
        <v>4162</v>
      </c>
      <c r="B39" s="64" t="s">
        <v>280</v>
      </c>
      <c r="C39" s="63">
        <v>28650503.149999999</v>
      </c>
      <c r="D39" s="119"/>
      <c r="E39" s="62"/>
    </row>
    <row r="40" spans="1:5" x14ac:dyDescent="0.2">
      <c r="A40" s="118">
        <v>4163</v>
      </c>
      <c r="B40" s="64" t="s">
        <v>281</v>
      </c>
      <c r="C40" s="63">
        <v>0</v>
      </c>
      <c r="D40" s="119"/>
      <c r="E40" s="62"/>
    </row>
    <row r="41" spans="1:5" x14ac:dyDescent="0.2">
      <c r="A41" s="118">
        <v>4164</v>
      </c>
      <c r="B41" s="64" t="s">
        <v>282</v>
      </c>
      <c r="C41" s="63">
        <v>0</v>
      </c>
      <c r="D41" s="119"/>
      <c r="E41" s="62"/>
    </row>
    <row r="42" spans="1:5" x14ac:dyDescent="0.2">
      <c r="A42" s="118">
        <v>4165</v>
      </c>
      <c r="B42" s="64" t="s">
        <v>283</v>
      </c>
      <c r="C42" s="63">
        <v>34913607.299999997</v>
      </c>
      <c r="D42" s="119"/>
      <c r="E42" s="62"/>
    </row>
    <row r="43" spans="1:5" ht="22.5" x14ac:dyDescent="0.2">
      <c r="A43" s="118">
        <v>4166</v>
      </c>
      <c r="B43" s="120" t="s">
        <v>460</v>
      </c>
      <c r="C43" s="63">
        <v>0</v>
      </c>
      <c r="D43" s="119"/>
      <c r="E43" s="62"/>
    </row>
    <row r="44" spans="1:5" x14ac:dyDescent="0.2">
      <c r="A44" s="118">
        <v>4168</v>
      </c>
      <c r="B44" s="64" t="s">
        <v>284</v>
      </c>
      <c r="C44" s="63">
        <v>0</v>
      </c>
      <c r="D44" s="119"/>
      <c r="E44" s="62"/>
    </row>
    <row r="45" spans="1:5" x14ac:dyDescent="0.2">
      <c r="A45" s="118">
        <v>4169</v>
      </c>
      <c r="B45" s="64" t="s">
        <v>285</v>
      </c>
      <c r="C45" s="63">
        <v>29349265.829999998</v>
      </c>
      <c r="D45" s="119"/>
      <c r="E45" s="62"/>
    </row>
    <row r="46" spans="1:5" x14ac:dyDescent="0.2">
      <c r="A46" s="118">
        <v>4170</v>
      </c>
      <c r="B46" s="64" t="s">
        <v>461</v>
      </c>
      <c r="C46" s="63">
        <f>SUM(C47:C54)</f>
        <v>2317669.9</v>
      </c>
      <c r="D46" s="119"/>
      <c r="E46" s="62"/>
    </row>
    <row r="47" spans="1:5" x14ac:dyDescent="0.2">
      <c r="A47" s="118">
        <v>4171</v>
      </c>
      <c r="B47" s="64" t="s">
        <v>462</v>
      </c>
      <c r="C47" s="63">
        <v>0</v>
      </c>
      <c r="D47" s="119"/>
      <c r="E47" s="62"/>
    </row>
    <row r="48" spans="1:5" x14ac:dyDescent="0.2">
      <c r="A48" s="118">
        <v>4172</v>
      </c>
      <c r="B48" s="64" t="s">
        <v>463</v>
      </c>
      <c r="C48" s="63">
        <v>0</v>
      </c>
      <c r="D48" s="119"/>
      <c r="E48" s="62"/>
    </row>
    <row r="49" spans="1:5" ht="22.5" x14ac:dyDescent="0.2">
      <c r="A49" s="118">
        <v>4173</v>
      </c>
      <c r="B49" s="120" t="s">
        <v>464</v>
      </c>
      <c r="C49" s="63">
        <v>2317669.9</v>
      </c>
      <c r="D49" s="119"/>
      <c r="E49" s="62"/>
    </row>
    <row r="50" spans="1:5" ht="22.5" x14ac:dyDescent="0.2">
      <c r="A50" s="118">
        <v>4174</v>
      </c>
      <c r="B50" s="120" t="s">
        <v>465</v>
      </c>
      <c r="C50" s="63">
        <v>0</v>
      </c>
      <c r="D50" s="119"/>
      <c r="E50" s="62"/>
    </row>
    <row r="51" spans="1:5" ht="22.5" x14ac:dyDescent="0.2">
      <c r="A51" s="118">
        <v>4175</v>
      </c>
      <c r="B51" s="120" t="s">
        <v>466</v>
      </c>
      <c r="C51" s="63">
        <v>0</v>
      </c>
      <c r="D51" s="119"/>
      <c r="E51" s="62"/>
    </row>
    <row r="52" spans="1:5" ht="22.5" x14ac:dyDescent="0.2">
      <c r="A52" s="118">
        <v>4176</v>
      </c>
      <c r="B52" s="120" t="s">
        <v>467</v>
      </c>
      <c r="C52" s="63">
        <v>0</v>
      </c>
      <c r="D52" s="119"/>
      <c r="E52" s="62"/>
    </row>
    <row r="53" spans="1:5" ht="22.5" x14ac:dyDescent="0.2">
      <c r="A53" s="118">
        <v>4177</v>
      </c>
      <c r="B53" s="120" t="s">
        <v>468</v>
      </c>
      <c r="C53" s="63">
        <v>0</v>
      </c>
      <c r="D53" s="119"/>
      <c r="E53" s="62"/>
    </row>
    <row r="54" spans="1:5" ht="22.5" x14ac:dyDescent="0.2">
      <c r="A54" s="118">
        <v>4178</v>
      </c>
      <c r="B54" s="120" t="s">
        <v>469</v>
      </c>
      <c r="C54" s="63">
        <v>0</v>
      </c>
      <c r="D54" s="119"/>
      <c r="E54" s="62"/>
    </row>
    <row r="55" spans="1:5" x14ac:dyDescent="0.2">
      <c r="A55" s="118"/>
      <c r="B55" s="120"/>
      <c r="C55" s="63"/>
      <c r="D55" s="119"/>
      <c r="E55" s="62"/>
    </row>
    <row r="56" spans="1:5" x14ac:dyDescent="0.2">
      <c r="A56" s="60" t="s">
        <v>530</v>
      </c>
      <c r="B56" s="60"/>
      <c r="C56" s="60"/>
      <c r="D56" s="60"/>
      <c r="E56" s="60"/>
    </row>
    <row r="57" spans="1:5" x14ac:dyDescent="0.2">
      <c r="A57" s="61" t="s">
        <v>102</v>
      </c>
      <c r="B57" s="61" t="s">
        <v>99</v>
      </c>
      <c r="C57" s="61" t="s">
        <v>100</v>
      </c>
      <c r="D57" s="61" t="s">
        <v>256</v>
      </c>
      <c r="E57" s="61"/>
    </row>
    <row r="58" spans="1:5" ht="33.75" x14ac:dyDescent="0.2">
      <c r="A58" s="118">
        <v>4200</v>
      </c>
      <c r="B58" s="120" t="s">
        <v>470</v>
      </c>
      <c r="C58" s="135">
        <f>+C59+C65</f>
        <v>857956193.97000003</v>
      </c>
      <c r="D58" s="119"/>
      <c r="E58" s="62"/>
    </row>
    <row r="59" spans="1:5" ht="22.5" x14ac:dyDescent="0.2">
      <c r="A59" s="118">
        <v>4210</v>
      </c>
      <c r="B59" s="120" t="s">
        <v>471</v>
      </c>
      <c r="C59" s="135">
        <f>SUM(C60:C64)</f>
        <v>857956193.97000003</v>
      </c>
      <c r="D59" s="119"/>
      <c r="E59" s="62"/>
    </row>
    <row r="60" spans="1:5" x14ac:dyDescent="0.2">
      <c r="A60" s="118">
        <v>4211</v>
      </c>
      <c r="B60" s="64" t="s">
        <v>286</v>
      </c>
      <c r="C60" s="63">
        <v>493293471.97000003</v>
      </c>
      <c r="D60" s="119"/>
      <c r="E60" s="62"/>
    </row>
    <row r="61" spans="1:5" x14ac:dyDescent="0.2">
      <c r="A61" s="118">
        <v>4212</v>
      </c>
      <c r="B61" s="64" t="s">
        <v>287</v>
      </c>
      <c r="C61" s="63">
        <v>335517021</v>
      </c>
      <c r="D61" s="119"/>
      <c r="E61" s="62"/>
    </row>
    <row r="62" spans="1:5" x14ac:dyDescent="0.2">
      <c r="A62" s="118">
        <v>4213</v>
      </c>
      <c r="B62" s="64" t="s">
        <v>288</v>
      </c>
      <c r="C62" s="63">
        <v>29145701</v>
      </c>
      <c r="D62" s="119"/>
      <c r="E62" s="62"/>
    </row>
    <row r="63" spans="1:5" x14ac:dyDescent="0.2">
      <c r="A63" s="118">
        <v>4214</v>
      </c>
      <c r="B63" s="64" t="s">
        <v>472</v>
      </c>
      <c r="C63" s="63">
        <v>0</v>
      </c>
      <c r="D63" s="119"/>
      <c r="E63" s="62"/>
    </row>
    <row r="64" spans="1:5" x14ac:dyDescent="0.2">
      <c r="A64" s="118">
        <v>4215</v>
      </c>
      <c r="B64" s="64" t="s">
        <v>473</v>
      </c>
      <c r="C64" s="63">
        <v>0</v>
      </c>
      <c r="D64" s="119"/>
      <c r="E64" s="62"/>
    </row>
    <row r="65" spans="1:5" x14ac:dyDescent="0.2">
      <c r="A65" s="118">
        <v>4220</v>
      </c>
      <c r="B65" s="64" t="s">
        <v>289</v>
      </c>
      <c r="C65" s="63">
        <f>SUM(C66:C69)</f>
        <v>0</v>
      </c>
      <c r="D65" s="119"/>
      <c r="E65" s="62"/>
    </row>
    <row r="66" spans="1:5" x14ac:dyDescent="0.2">
      <c r="A66" s="118">
        <v>4221</v>
      </c>
      <c r="B66" s="64" t="s">
        <v>290</v>
      </c>
      <c r="C66" s="63">
        <v>0</v>
      </c>
      <c r="D66" s="119"/>
      <c r="E66" s="62"/>
    </row>
    <row r="67" spans="1:5" x14ac:dyDescent="0.2">
      <c r="A67" s="118">
        <v>4223</v>
      </c>
      <c r="B67" s="64" t="s">
        <v>291</v>
      </c>
      <c r="C67" s="63">
        <v>0</v>
      </c>
      <c r="D67" s="119"/>
      <c r="E67" s="62"/>
    </row>
    <row r="68" spans="1:5" x14ac:dyDescent="0.2">
      <c r="A68" s="118">
        <v>4225</v>
      </c>
      <c r="B68" s="64" t="s">
        <v>293</v>
      </c>
      <c r="C68" s="63">
        <v>0</v>
      </c>
      <c r="D68" s="119"/>
      <c r="E68" s="62"/>
    </row>
    <row r="69" spans="1:5" x14ac:dyDescent="0.2">
      <c r="A69" s="118">
        <v>4227</v>
      </c>
      <c r="B69" s="64" t="s">
        <v>474</v>
      </c>
      <c r="C69" s="63">
        <v>0</v>
      </c>
      <c r="D69" s="119"/>
      <c r="E69" s="62"/>
    </row>
    <row r="70" spans="1:5" x14ac:dyDescent="0.2">
      <c r="A70" s="62"/>
      <c r="B70" s="62"/>
      <c r="C70" s="62"/>
      <c r="D70" s="62"/>
      <c r="E70" s="62"/>
    </row>
    <row r="71" spans="1:5" x14ac:dyDescent="0.2">
      <c r="A71" s="60" t="s">
        <v>531</v>
      </c>
      <c r="B71" s="60"/>
      <c r="C71" s="60"/>
      <c r="D71" s="60"/>
      <c r="E71" s="60"/>
    </row>
    <row r="72" spans="1:5" x14ac:dyDescent="0.2">
      <c r="A72" s="61" t="s">
        <v>102</v>
      </c>
      <c r="B72" s="61" t="s">
        <v>99</v>
      </c>
      <c r="C72" s="61" t="s">
        <v>100</v>
      </c>
      <c r="D72" s="61" t="s">
        <v>103</v>
      </c>
      <c r="E72" s="61" t="s">
        <v>156</v>
      </c>
    </row>
    <row r="73" spans="1:5" x14ac:dyDescent="0.2">
      <c r="A73" s="121">
        <v>4300</v>
      </c>
      <c r="B73" s="64" t="s">
        <v>294</v>
      </c>
      <c r="C73" s="63">
        <f>C74+C77+C83+C85+C87</f>
        <v>0</v>
      </c>
      <c r="D73" s="64"/>
      <c r="E73" s="64"/>
    </row>
    <row r="74" spans="1:5" x14ac:dyDescent="0.2">
      <c r="A74" s="121">
        <v>4310</v>
      </c>
      <c r="B74" s="64" t="s">
        <v>295</v>
      </c>
      <c r="C74" s="63">
        <f>SUM(C75:C76)</f>
        <v>0</v>
      </c>
      <c r="D74" s="64"/>
      <c r="E74" s="64"/>
    </row>
    <row r="75" spans="1:5" x14ac:dyDescent="0.2">
      <c r="A75" s="121">
        <v>4311</v>
      </c>
      <c r="B75" s="64" t="s">
        <v>475</v>
      </c>
      <c r="C75" s="63">
        <v>0</v>
      </c>
      <c r="D75" s="64"/>
      <c r="E75" s="64"/>
    </row>
    <row r="76" spans="1:5" x14ac:dyDescent="0.2">
      <c r="A76" s="121">
        <v>4319</v>
      </c>
      <c r="B76" s="64" t="s">
        <v>296</v>
      </c>
      <c r="C76" s="63">
        <v>0</v>
      </c>
      <c r="D76" s="64"/>
      <c r="E76" s="64"/>
    </row>
    <row r="77" spans="1:5" x14ac:dyDescent="0.2">
      <c r="A77" s="121">
        <v>4320</v>
      </c>
      <c r="B77" s="64" t="s">
        <v>297</v>
      </c>
      <c r="C77" s="63">
        <f>SUM(C78:C82)</f>
        <v>0</v>
      </c>
      <c r="D77" s="64"/>
      <c r="E77" s="64"/>
    </row>
    <row r="78" spans="1:5" x14ac:dyDescent="0.2">
      <c r="A78" s="121">
        <v>4321</v>
      </c>
      <c r="B78" s="64" t="s">
        <v>298</v>
      </c>
      <c r="C78" s="63">
        <v>0</v>
      </c>
      <c r="D78" s="64"/>
      <c r="E78" s="64"/>
    </row>
    <row r="79" spans="1:5" x14ac:dyDescent="0.2">
      <c r="A79" s="121">
        <v>4322</v>
      </c>
      <c r="B79" s="64" t="s">
        <v>299</v>
      </c>
      <c r="C79" s="63">
        <v>0</v>
      </c>
      <c r="D79" s="64"/>
      <c r="E79" s="64"/>
    </row>
    <row r="80" spans="1:5" x14ac:dyDescent="0.2">
      <c r="A80" s="121">
        <v>4323</v>
      </c>
      <c r="B80" s="64" t="s">
        <v>300</v>
      </c>
      <c r="C80" s="63">
        <v>0</v>
      </c>
      <c r="D80" s="64"/>
      <c r="E80" s="64"/>
    </row>
    <row r="81" spans="1:9" x14ac:dyDescent="0.2">
      <c r="A81" s="121">
        <v>4324</v>
      </c>
      <c r="B81" s="64" t="s">
        <v>301</v>
      </c>
      <c r="C81" s="63">
        <v>0</v>
      </c>
      <c r="D81" s="64"/>
      <c r="E81" s="64"/>
    </row>
    <row r="82" spans="1:9" x14ac:dyDescent="0.2">
      <c r="A82" s="121">
        <v>4325</v>
      </c>
      <c r="B82" s="64" t="s">
        <v>302</v>
      </c>
      <c r="C82" s="63">
        <v>0</v>
      </c>
      <c r="D82" s="64"/>
      <c r="E82" s="64"/>
    </row>
    <row r="83" spans="1:9" x14ac:dyDescent="0.2">
      <c r="A83" s="121">
        <v>4330</v>
      </c>
      <c r="B83" s="64" t="s">
        <v>303</v>
      </c>
      <c r="C83" s="63">
        <f>SUM(C84)</f>
        <v>0</v>
      </c>
      <c r="D83" s="64"/>
      <c r="E83" s="64"/>
    </row>
    <row r="84" spans="1:9" x14ac:dyDescent="0.2">
      <c r="A84" s="121">
        <v>4331</v>
      </c>
      <c r="B84" s="64" t="s">
        <v>303</v>
      </c>
      <c r="C84" s="63">
        <v>0</v>
      </c>
      <c r="D84" s="64"/>
      <c r="E84" s="64"/>
    </row>
    <row r="85" spans="1:9" x14ac:dyDescent="0.2">
      <c r="A85" s="121">
        <v>4340</v>
      </c>
      <c r="B85" s="64" t="s">
        <v>304</v>
      </c>
      <c r="C85" s="63">
        <f>SUM(C86)</f>
        <v>0</v>
      </c>
      <c r="D85" s="64"/>
      <c r="E85" s="64"/>
    </row>
    <row r="86" spans="1:9" x14ac:dyDescent="0.2">
      <c r="A86" s="121">
        <v>4341</v>
      </c>
      <c r="B86" s="64" t="s">
        <v>304</v>
      </c>
      <c r="C86" s="63">
        <v>0</v>
      </c>
      <c r="D86" s="64"/>
      <c r="E86" s="64"/>
    </row>
    <row r="87" spans="1:9" x14ac:dyDescent="0.2">
      <c r="A87" s="121">
        <v>4390</v>
      </c>
      <c r="B87" s="64" t="s">
        <v>305</v>
      </c>
      <c r="C87" s="63">
        <f>SUM(C88:C94)</f>
        <v>0</v>
      </c>
      <c r="D87" s="64"/>
      <c r="E87" s="64"/>
    </row>
    <row r="88" spans="1:9" x14ac:dyDescent="0.2">
      <c r="A88" s="121">
        <v>4392</v>
      </c>
      <c r="B88" s="64" t="s">
        <v>306</v>
      </c>
      <c r="C88" s="63">
        <v>0</v>
      </c>
      <c r="D88" s="64"/>
      <c r="E88" s="64"/>
    </row>
    <row r="89" spans="1:9" x14ac:dyDescent="0.2">
      <c r="A89" s="121">
        <v>4393</v>
      </c>
      <c r="B89" s="64" t="s">
        <v>476</v>
      </c>
      <c r="C89" s="63">
        <v>0</v>
      </c>
      <c r="D89" s="64"/>
      <c r="E89" s="64"/>
    </row>
    <row r="90" spans="1:9" x14ac:dyDescent="0.2">
      <c r="A90" s="121">
        <v>4394</v>
      </c>
      <c r="B90" s="64" t="s">
        <v>307</v>
      </c>
      <c r="C90" s="63">
        <v>0</v>
      </c>
      <c r="D90" s="64"/>
      <c r="E90" s="64"/>
    </row>
    <row r="91" spans="1:9" x14ac:dyDescent="0.2">
      <c r="A91" s="121">
        <v>4395</v>
      </c>
      <c r="B91" s="64" t="s">
        <v>308</v>
      </c>
      <c r="C91" s="63">
        <v>0</v>
      </c>
      <c r="D91" s="64"/>
      <c r="E91" s="64"/>
    </row>
    <row r="92" spans="1:9" x14ac:dyDescent="0.2">
      <c r="A92" s="121">
        <v>4396</v>
      </c>
      <c r="B92" s="64" t="s">
        <v>309</v>
      </c>
      <c r="C92" s="63">
        <v>0</v>
      </c>
      <c r="D92" s="64"/>
      <c r="E92" s="64"/>
    </row>
    <row r="93" spans="1:9" x14ac:dyDescent="0.2">
      <c r="A93" s="121">
        <v>4397</v>
      </c>
      <c r="B93" s="64" t="s">
        <v>477</v>
      </c>
      <c r="C93" s="63">
        <v>0</v>
      </c>
      <c r="D93" s="64"/>
      <c r="E93" s="64"/>
    </row>
    <row r="94" spans="1:9" x14ac:dyDescent="0.2">
      <c r="A94" s="121">
        <v>4399</v>
      </c>
      <c r="B94" s="64" t="s">
        <v>305</v>
      </c>
      <c r="C94" s="63">
        <v>0</v>
      </c>
      <c r="D94" s="64"/>
      <c r="E94" s="64"/>
    </row>
    <row r="95" spans="1:9" x14ac:dyDescent="0.2">
      <c r="A95" s="62"/>
      <c r="B95" s="62"/>
      <c r="C95" s="62"/>
      <c r="D95" s="62"/>
      <c r="E95" s="62"/>
    </row>
    <row r="96" spans="1:9" x14ac:dyDescent="0.2">
      <c r="A96" s="62"/>
      <c r="B96" s="62"/>
      <c r="C96" s="62"/>
      <c r="D96" s="62"/>
      <c r="E96" s="62"/>
      <c r="F96" s="22"/>
      <c r="G96" s="65"/>
      <c r="I96" s="22"/>
    </row>
    <row r="97" spans="1:5" x14ac:dyDescent="0.2">
      <c r="A97" s="60" t="s">
        <v>532</v>
      </c>
      <c r="B97" s="60"/>
      <c r="C97" s="60"/>
      <c r="D97" s="60"/>
      <c r="E97" s="60"/>
    </row>
    <row r="98" spans="1:5" x14ac:dyDescent="0.2">
      <c r="A98" s="61" t="s">
        <v>102</v>
      </c>
      <c r="B98" s="61" t="s">
        <v>99</v>
      </c>
      <c r="C98" s="61" t="s">
        <v>100</v>
      </c>
      <c r="D98" s="61" t="s">
        <v>310</v>
      </c>
      <c r="E98" s="61" t="s">
        <v>156</v>
      </c>
    </row>
    <row r="99" spans="1:5" x14ac:dyDescent="0.2">
      <c r="A99" s="121">
        <v>5000</v>
      </c>
      <c r="B99" s="64" t="s">
        <v>311</v>
      </c>
      <c r="C99" s="63">
        <f>C100+C128+C161+C171+C186+C219+C209</f>
        <v>1386944605.8699999</v>
      </c>
      <c r="D99" s="65">
        <v>1</v>
      </c>
      <c r="E99" s="64"/>
    </row>
    <row r="100" spans="1:5" x14ac:dyDescent="0.2">
      <c r="A100" s="121">
        <v>5100</v>
      </c>
      <c r="B100" s="64" t="s">
        <v>312</v>
      </c>
      <c r="C100" s="63">
        <f>C101+C108+C118</f>
        <v>732503666.50999999</v>
      </c>
      <c r="D100" s="65">
        <f>C100/$C$99</f>
        <v>0.52814197727133916</v>
      </c>
      <c r="E100" s="64"/>
    </row>
    <row r="101" spans="1:5" x14ac:dyDescent="0.2">
      <c r="A101" s="121">
        <v>5110</v>
      </c>
      <c r="B101" s="64" t="s">
        <v>313</v>
      </c>
      <c r="C101" s="63">
        <f>SUM(C102:C107)</f>
        <v>481586084.29000002</v>
      </c>
      <c r="D101" s="65">
        <f t="shared" ref="D101:D164" si="0">C101/$C$99</f>
        <v>0.34722805961519398</v>
      </c>
      <c r="E101" s="64"/>
    </row>
    <row r="102" spans="1:5" x14ac:dyDescent="0.2">
      <c r="A102" s="121">
        <v>5111</v>
      </c>
      <c r="B102" s="64" t="s">
        <v>314</v>
      </c>
      <c r="C102" s="63">
        <v>180013060.22</v>
      </c>
      <c r="D102" s="65">
        <f t="shared" si="0"/>
        <v>0.12979109580737852</v>
      </c>
      <c r="E102" s="64"/>
    </row>
    <row r="103" spans="1:5" x14ac:dyDescent="0.2">
      <c r="A103" s="121">
        <v>5112</v>
      </c>
      <c r="B103" s="64" t="s">
        <v>315</v>
      </c>
      <c r="C103" s="63">
        <v>65733983.350000001</v>
      </c>
      <c r="D103" s="65">
        <f t="shared" si="0"/>
        <v>4.7394815244813988E-2</v>
      </c>
      <c r="E103" s="64"/>
    </row>
    <row r="104" spans="1:5" x14ac:dyDescent="0.2">
      <c r="A104" s="121">
        <v>5113</v>
      </c>
      <c r="B104" s="64" t="s">
        <v>316</v>
      </c>
      <c r="C104" s="63">
        <v>43894394.359999999</v>
      </c>
      <c r="D104" s="65">
        <f t="shared" si="0"/>
        <v>3.1648267835805891E-2</v>
      </c>
      <c r="E104" s="64"/>
    </row>
    <row r="105" spans="1:5" x14ac:dyDescent="0.2">
      <c r="A105" s="121">
        <v>5114</v>
      </c>
      <c r="B105" s="64" t="s">
        <v>317</v>
      </c>
      <c r="C105" s="63">
        <v>90255899.560000002</v>
      </c>
      <c r="D105" s="65">
        <f t="shared" si="0"/>
        <v>6.5075345603571866E-2</v>
      </c>
      <c r="E105" s="64"/>
    </row>
    <row r="106" spans="1:5" x14ac:dyDescent="0.2">
      <c r="A106" s="121">
        <v>5115</v>
      </c>
      <c r="B106" s="64" t="s">
        <v>318</v>
      </c>
      <c r="C106" s="63">
        <v>101662916.8</v>
      </c>
      <c r="D106" s="65">
        <f t="shared" si="0"/>
        <v>7.3299911452648886E-2</v>
      </c>
      <c r="E106" s="64"/>
    </row>
    <row r="107" spans="1:5" x14ac:dyDescent="0.2">
      <c r="A107" s="121">
        <v>5116</v>
      </c>
      <c r="B107" s="64" t="s">
        <v>319</v>
      </c>
      <c r="C107" s="63">
        <v>25830</v>
      </c>
      <c r="D107" s="65">
        <f t="shared" si="0"/>
        <v>1.8623670974802494E-5</v>
      </c>
      <c r="E107" s="64"/>
    </row>
    <row r="108" spans="1:5" x14ac:dyDescent="0.2">
      <c r="A108" s="121">
        <v>5120</v>
      </c>
      <c r="B108" s="64" t="s">
        <v>320</v>
      </c>
      <c r="C108" s="63">
        <f>SUM(C109:C117)</f>
        <v>94242482.279999986</v>
      </c>
      <c r="D108" s="65">
        <f t="shared" si="0"/>
        <v>6.7949708936561132E-2</v>
      </c>
      <c r="E108" s="64"/>
    </row>
    <row r="109" spans="1:5" x14ac:dyDescent="0.2">
      <c r="A109" s="121">
        <v>5121</v>
      </c>
      <c r="B109" s="64" t="s">
        <v>321</v>
      </c>
      <c r="C109" s="63">
        <v>8358167.8700000001</v>
      </c>
      <c r="D109" s="65">
        <f t="shared" si="0"/>
        <v>6.0263170097965843E-3</v>
      </c>
      <c r="E109" s="64"/>
    </row>
    <row r="110" spans="1:5" x14ac:dyDescent="0.2">
      <c r="A110" s="121">
        <v>5122</v>
      </c>
      <c r="B110" s="64" t="s">
        <v>322</v>
      </c>
      <c r="C110" s="63">
        <v>3177661.37</v>
      </c>
      <c r="D110" s="65">
        <f t="shared" si="0"/>
        <v>2.2911234930011663E-3</v>
      </c>
      <c r="E110" s="64"/>
    </row>
    <row r="111" spans="1:5" x14ac:dyDescent="0.2">
      <c r="A111" s="121">
        <v>5123</v>
      </c>
      <c r="B111" s="64" t="s">
        <v>323</v>
      </c>
      <c r="C111" s="63">
        <v>327618.37</v>
      </c>
      <c r="D111" s="65">
        <f t="shared" si="0"/>
        <v>2.3621590120716623E-4</v>
      </c>
      <c r="E111" s="64"/>
    </row>
    <row r="112" spans="1:5" x14ac:dyDescent="0.2">
      <c r="A112" s="121">
        <v>5124</v>
      </c>
      <c r="B112" s="64" t="s">
        <v>324</v>
      </c>
      <c r="C112" s="63">
        <v>23070398.219999999</v>
      </c>
      <c r="D112" s="65">
        <f t="shared" si="0"/>
        <v>1.6633972346378208E-2</v>
      </c>
      <c r="E112" s="64"/>
    </row>
    <row r="113" spans="1:5" x14ac:dyDescent="0.2">
      <c r="A113" s="121">
        <v>5125</v>
      </c>
      <c r="B113" s="64" t="s">
        <v>325</v>
      </c>
      <c r="C113" s="63">
        <v>622154.56999999995</v>
      </c>
      <c r="D113" s="65">
        <f t="shared" si="0"/>
        <v>4.4857924921214577E-4</v>
      </c>
      <c r="E113" s="64"/>
    </row>
    <row r="114" spans="1:5" x14ac:dyDescent="0.2">
      <c r="A114" s="121">
        <v>5126</v>
      </c>
      <c r="B114" s="64" t="s">
        <v>326</v>
      </c>
      <c r="C114" s="63">
        <v>47634449.640000001</v>
      </c>
      <c r="D114" s="65">
        <f t="shared" si="0"/>
        <v>3.434488258463643E-2</v>
      </c>
      <c r="E114" s="64"/>
    </row>
    <row r="115" spans="1:5" x14ac:dyDescent="0.2">
      <c r="A115" s="121">
        <v>5127</v>
      </c>
      <c r="B115" s="64" t="s">
        <v>327</v>
      </c>
      <c r="C115" s="63">
        <v>5584071.3099999996</v>
      </c>
      <c r="D115" s="65">
        <f t="shared" si="0"/>
        <v>4.0261675097667182E-3</v>
      </c>
      <c r="E115" s="64"/>
    </row>
    <row r="116" spans="1:5" x14ac:dyDescent="0.2">
      <c r="A116" s="121">
        <v>5128</v>
      </c>
      <c r="B116" s="64" t="s">
        <v>328</v>
      </c>
      <c r="C116" s="63">
        <v>5086202.1100000003</v>
      </c>
      <c r="D116" s="65">
        <f t="shared" si="0"/>
        <v>3.6671991718151839E-3</v>
      </c>
      <c r="E116" s="64"/>
    </row>
    <row r="117" spans="1:5" x14ac:dyDescent="0.2">
      <c r="A117" s="121">
        <v>5129</v>
      </c>
      <c r="B117" s="64" t="s">
        <v>329</v>
      </c>
      <c r="C117" s="63">
        <v>381758.82</v>
      </c>
      <c r="D117" s="65">
        <f t="shared" si="0"/>
        <v>2.7525167074753581E-4</v>
      </c>
      <c r="E117" s="64"/>
    </row>
    <row r="118" spans="1:5" x14ac:dyDescent="0.2">
      <c r="A118" s="121">
        <v>5130</v>
      </c>
      <c r="B118" s="64" t="s">
        <v>330</v>
      </c>
      <c r="C118" s="63">
        <f>SUM(C119:C127)</f>
        <v>156675099.94</v>
      </c>
      <c r="D118" s="65">
        <f t="shared" si="0"/>
        <v>0.11296420871958411</v>
      </c>
      <c r="E118" s="64"/>
    </row>
    <row r="119" spans="1:5" x14ac:dyDescent="0.2">
      <c r="A119" s="121">
        <v>5131</v>
      </c>
      <c r="B119" s="64" t="s">
        <v>331</v>
      </c>
      <c r="C119" s="63">
        <v>76512248.299999997</v>
      </c>
      <c r="D119" s="65">
        <f t="shared" si="0"/>
        <v>5.5166044827007023E-2</v>
      </c>
      <c r="E119" s="64"/>
    </row>
    <row r="120" spans="1:5" x14ac:dyDescent="0.2">
      <c r="A120" s="121">
        <v>5132</v>
      </c>
      <c r="B120" s="64" t="s">
        <v>332</v>
      </c>
      <c r="C120" s="63">
        <v>8728494.5399999991</v>
      </c>
      <c r="D120" s="65">
        <f t="shared" si="0"/>
        <v>6.2933259937406122E-3</v>
      </c>
      <c r="E120" s="64"/>
    </row>
    <row r="121" spans="1:5" x14ac:dyDescent="0.2">
      <c r="A121" s="121">
        <v>5133</v>
      </c>
      <c r="B121" s="64" t="s">
        <v>333</v>
      </c>
      <c r="C121" s="63">
        <v>11100291.17</v>
      </c>
      <c r="D121" s="65">
        <f t="shared" si="0"/>
        <v>8.0034134910795737E-3</v>
      </c>
      <c r="E121" s="64"/>
    </row>
    <row r="122" spans="1:5" x14ac:dyDescent="0.2">
      <c r="A122" s="121">
        <v>5134</v>
      </c>
      <c r="B122" s="64" t="s">
        <v>334</v>
      </c>
      <c r="C122" s="63">
        <v>12723008.369999999</v>
      </c>
      <c r="D122" s="65">
        <f t="shared" si="0"/>
        <v>9.1734077310312873E-3</v>
      </c>
      <c r="E122" s="64"/>
    </row>
    <row r="123" spans="1:5" x14ac:dyDescent="0.2">
      <c r="A123" s="121">
        <v>5135</v>
      </c>
      <c r="B123" s="64" t="s">
        <v>335</v>
      </c>
      <c r="C123" s="63">
        <v>25882281.32</v>
      </c>
      <c r="D123" s="65">
        <f t="shared" si="0"/>
        <v>1.8661366294268553E-2</v>
      </c>
      <c r="E123" s="64"/>
    </row>
    <row r="124" spans="1:5" x14ac:dyDescent="0.2">
      <c r="A124" s="121">
        <v>5136</v>
      </c>
      <c r="B124" s="64" t="s">
        <v>336</v>
      </c>
      <c r="C124" s="63">
        <v>2894043.2</v>
      </c>
      <c r="D124" s="65">
        <f t="shared" si="0"/>
        <v>2.0866321464833343E-3</v>
      </c>
      <c r="E124" s="64"/>
    </row>
    <row r="125" spans="1:5" x14ac:dyDescent="0.2">
      <c r="A125" s="121">
        <v>5137</v>
      </c>
      <c r="B125" s="64" t="s">
        <v>337</v>
      </c>
      <c r="C125" s="63">
        <v>492915.6</v>
      </c>
      <c r="D125" s="65">
        <f t="shared" si="0"/>
        <v>3.5539674613810899E-4</v>
      </c>
      <c r="E125" s="64"/>
    </row>
    <row r="126" spans="1:5" x14ac:dyDescent="0.2">
      <c r="A126" s="121">
        <v>5138</v>
      </c>
      <c r="B126" s="64" t="s">
        <v>338</v>
      </c>
      <c r="C126" s="63">
        <v>5758993.3499999996</v>
      </c>
      <c r="D126" s="65">
        <f t="shared" si="0"/>
        <v>4.1522879325000218E-3</v>
      </c>
      <c r="E126" s="64"/>
    </row>
    <row r="127" spans="1:5" x14ac:dyDescent="0.2">
      <c r="A127" s="121">
        <v>5139</v>
      </c>
      <c r="B127" s="64" t="s">
        <v>339</v>
      </c>
      <c r="C127" s="63">
        <v>12582824.09</v>
      </c>
      <c r="D127" s="65">
        <f t="shared" si="0"/>
        <v>9.0723335573356014E-3</v>
      </c>
      <c r="E127" s="64"/>
    </row>
    <row r="128" spans="1:5" x14ac:dyDescent="0.2">
      <c r="A128" s="121">
        <v>5200</v>
      </c>
      <c r="B128" s="64" t="s">
        <v>340</v>
      </c>
      <c r="C128" s="63">
        <f>C129+C132+C135+C138+C143+C147+C150+C152+C158</f>
        <v>172491769.06999999</v>
      </c>
      <c r="D128" s="65">
        <f t="shared" si="0"/>
        <v>0.12436817472014298</v>
      </c>
      <c r="E128" s="64"/>
    </row>
    <row r="129" spans="1:5" x14ac:dyDescent="0.2">
      <c r="A129" s="121">
        <v>5210</v>
      </c>
      <c r="B129" s="64" t="s">
        <v>341</v>
      </c>
      <c r="C129" s="63">
        <f>SUM(C130:C131)</f>
        <v>103784902.73999999</v>
      </c>
      <c r="D129" s="65">
        <f t="shared" si="0"/>
        <v>7.4829883111948797E-2</v>
      </c>
      <c r="E129" s="64"/>
    </row>
    <row r="130" spans="1:5" x14ac:dyDescent="0.2">
      <c r="A130" s="121">
        <v>5211</v>
      </c>
      <c r="B130" s="64" t="s">
        <v>342</v>
      </c>
      <c r="C130" s="63">
        <v>0</v>
      </c>
      <c r="D130" s="65">
        <f t="shared" si="0"/>
        <v>0</v>
      </c>
      <c r="E130" s="64"/>
    </row>
    <row r="131" spans="1:5" x14ac:dyDescent="0.2">
      <c r="A131" s="121">
        <v>5212</v>
      </c>
      <c r="B131" s="64" t="s">
        <v>343</v>
      </c>
      <c r="C131" s="63">
        <v>103784902.73999999</v>
      </c>
      <c r="D131" s="65">
        <f t="shared" si="0"/>
        <v>7.4829883111948797E-2</v>
      </c>
      <c r="E131" s="64"/>
    </row>
    <row r="132" spans="1:5" x14ac:dyDescent="0.2">
      <c r="A132" s="121">
        <v>5220</v>
      </c>
      <c r="B132" s="64" t="s">
        <v>344</v>
      </c>
      <c r="C132" s="63">
        <f>SUM(C133:C134)</f>
        <v>0</v>
      </c>
      <c r="D132" s="65">
        <f t="shared" si="0"/>
        <v>0</v>
      </c>
      <c r="E132" s="64"/>
    </row>
    <row r="133" spans="1:5" x14ac:dyDescent="0.2">
      <c r="A133" s="121">
        <v>5221</v>
      </c>
      <c r="B133" s="64" t="s">
        <v>345</v>
      </c>
      <c r="C133" s="63">
        <v>0</v>
      </c>
      <c r="D133" s="65">
        <f t="shared" si="0"/>
        <v>0</v>
      </c>
      <c r="E133" s="64"/>
    </row>
    <row r="134" spans="1:5" x14ac:dyDescent="0.2">
      <c r="A134" s="121">
        <v>5222</v>
      </c>
      <c r="B134" s="64" t="s">
        <v>346</v>
      </c>
      <c r="C134" s="63">
        <v>0</v>
      </c>
      <c r="D134" s="65">
        <f t="shared" si="0"/>
        <v>0</v>
      </c>
      <c r="E134" s="64"/>
    </row>
    <row r="135" spans="1:5" x14ac:dyDescent="0.2">
      <c r="A135" s="121">
        <v>5230</v>
      </c>
      <c r="B135" s="64" t="s">
        <v>291</v>
      </c>
      <c r="C135" s="63">
        <f>SUM(C136:C137)</f>
        <v>7330321.1100000003</v>
      </c>
      <c r="D135" s="65">
        <f t="shared" si="0"/>
        <v>5.2852299067862561E-3</v>
      </c>
      <c r="E135" s="64"/>
    </row>
    <row r="136" spans="1:5" x14ac:dyDescent="0.2">
      <c r="A136" s="121">
        <v>5231</v>
      </c>
      <c r="B136" s="64" t="s">
        <v>347</v>
      </c>
      <c r="C136" s="63">
        <v>7330321.1100000003</v>
      </c>
      <c r="D136" s="65">
        <f t="shared" si="0"/>
        <v>5.2852299067862561E-3</v>
      </c>
      <c r="E136" s="64"/>
    </row>
    <row r="137" spans="1:5" x14ac:dyDescent="0.2">
      <c r="A137" s="121">
        <v>5232</v>
      </c>
      <c r="B137" s="64" t="s">
        <v>348</v>
      </c>
      <c r="C137" s="63">
        <v>0</v>
      </c>
      <c r="D137" s="65">
        <f t="shared" si="0"/>
        <v>0</v>
      </c>
      <c r="E137" s="64"/>
    </row>
    <row r="138" spans="1:5" x14ac:dyDescent="0.2">
      <c r="A138" s="121">
        <v>5240</v>
      </c>
      <c r="B138" s="64" t="s">
        <v>292</v>
      </c>
      <c r="C138" s="63">
        <f>SUM(C139:C142)</f>
        <v>22452090.520000003</v>
      </c>
      <c r="D138" s="65">
        <f t="shared" si="0"/>
        <v>1.6188166726324518E-2</v>
      </c>
      <c r="E138" s="64"/>
    </row>
    <row r="139" spans="1:5" x14ac:dyDescent="0.2">
      <c r="A139" s="121">
        <v>5241</v>
      </c>
      <c r="B139" s="64" t="s">
        <v>349</v>
      </c>
      <c r="C139" s="63">
        <v>7895004.7300000004</v>
      </c>
      <c r="D139" s="65">
        <f t="shared" si="0"/>
        <v>5.6923720648869303E-3</v>
      </c>
      <c r="E139" s="64"/>
    </row>
    <row r="140" spans="1:5" x14ac:dyDescent="0.2">
      <c r="A140" s="121">
        <v>5242</v>
      </c>
      <c r="B140" s="64" t="s">
        <v>350</v>
      </c>
      <c r="C140" s="63">
        <v>7444868.6399999997</v>
      </c>
      <c r="D140" s="65">
        <f t="shared" si="0"/>
        <v>5.3678197445600198E-3</v>
      </c>
      <c r="E140" s="64"/>
    </row>
    <row r="141" spans="1:5" x14ac:dyDescent="0.2">
      <c r="A141" s="121">
        <v>5243</v>
      </c>
      <c r="B141" s="64" t="s">
        <v>351</v>
      </c>
      <c r="C141" s="63">
        <v>6538347.9000000004</v>
      </c>
      <c r="D141" s="65">
        <f t="shared" si="0"/>
        <v>4.7142098338517555E-3</v>
      </c>
      <c r="E141" s="64"/>
    </row>
    <row r="142" spans="1:5" x14ac:dyDescent="0.2">
      <c r="A142" s="121">
        <v>5244</v>
      </c>
      <c r="B142" s="64" t="s">
        <v>352</v>
      </c>
      <c r="C142" s="63">
        <v>573869.25</v>
      </c>
      <c r="D142" s="65">
        <f t="shared" si="0"/>
        <v>4.137650830258101E-4</v>
      </c>
      <c r="E142" s="64"/>
    </row>
    <row r="143" spans="1:5" x14ac:dyDescent="0.2">
      <c r="A143" s="121">
        <v>5250</v>
      </c>
      <c r="B143" s="64" t="s">
        <v>293</v>
      </c>
      <c r="C143" s="63">
        <f>SUM(C144:C146)</f>
        <v>38924454.700000003</v>
      </c>
      <c r="D143" s="65">
        <f t="shared" si="0"/>
        <v>2.8064894975083413E-2</v>
      </c>
      <c r="E143" s="64"/>
    </row>
    <row r="144" spans="1:5" x14ac:dyDescent="0.2">
      <c r="A144" s="121">
        <v>5251</v>
      </c>
      <c r="B144" s="64" t="s">
        <v>353</v>
      </c>
      <c r="C144" s="63">
        <v>38924454.700000003</v>
      </c>
      <c r="D144" s="65">
        <f t="shared" si="0"/>
        <v>2.8064894975083413E-2</v>
      </c>
      <c r="E144" s="64"/>
    </row>
    <row r="145" spans="1:5" x14ac:dyDescent="0.2">
      <c r="A145" s="121">
        <v>5252</v>
      </c>
      <c r="B145" s="64" t="s">
        <v>354</v>
      </c>
      <c r="C145" s="63">
        <v>0</v>
      </c>
      <c r="D145" s="65">
        <f t="shared" si="0"/>
        <v>0</v>
      </c>
      <c r="E145" s="64"/>
    </row>
    <row r="146" spans="1:5" x14ac:dyDescent="0.2">
      <c r="A146" s="121">
        <v>5259</v>
      </c>
      <c r="B146" s="64" t="s">
        <v>355</v>
      </c>
      <c r="C146" s="63">
        <v>0</v>
      </c>
      <c r="D146" s="65">
        <f t="shared" si="0"/>
        <v>0</v>
      </c>
      <c r="E146" s="64"/>
    </row>
    <row r="147" spans="1:5" x14ac:dyDescent="0.2">
      <c r="A147" s="121">
        <v>5260</v>
      </c>
      <c r="B147" s="64" t="s">
        <v>356</v>
      </c>
      <c r="C147" s="63">
        <f>SUM(C148:C149)</f>
        <v>0</v>
      </c>
      <c r="D147" s="65">
        <f t="shared" si="0"/>
        <v>0</v>
      </c>
      <c r="E147" s="64"/>
    </row>
    <row r="148" spans="1:5" x14ac:dyDescent="0.2">
      <c r="A148" s="121">
        <v>5261</v>
      </c>
      <c r="B148" s="64" t="s">
        <v>357</v>
      </c>
      <c r="C148" s="63">
        <v>0</v>
      </c>
      <c r="D148" s="65">
        <f t="shared" si="0"/>
        <v>0</v>
      </c>
      <c r="E148" s="64"/>
    </row>
    <row r="149" spans="1:5" x14ac:dyDescent="0.2">
      <c r="A149" s="121">
        <v>5262</v>
      </c>
      <c r="B149" s="64" t="s">
        <v>358</v>
      </c>
      <c r="C149" s="63">
        <v>0</v>
      </c>
      <c r="D149" s="65">
        <f t="shared" si="0"/>
        <v>0</v>
      </c>
      <c r="E149" s="64"/>
    </row>
    <row r="150" spans="1:5" x14ac:dyDescent="0.2">
      <c r="A150" s="121">
        <v>5270</v>
      </c>
      <c r="B150" s="64" t="s">
        <v>359</v>
      </c>
      <c r="C150" s="63">
        <f>SUM(C151)</f>
        <v>0</v>
      </c>
      <c r="D150" s="65">
        <f t="shared" si="0"/>
        <v>0</v>
      </c>
      <c r="E150" s="64"/>
    </row>
    <row r="151" spans="1:5" x14ac:dyDescent="0.2">
      <c r="A151" s="121">
        <v>5271</v>
      </c>
      <c r="B151" s="64" t="s">
        <v>360</v>
      </c>
      <c r="C151" s="63">
        <v>0</v>
      </c>
      <c r="D151" s="65">
        <f t="shared" si="0"/>
        <v>0</v>
      </c>
      <c r="E151" s="64"/>
    </row>
    <row r="152" spans="1:5" x14ac:dyDescent="0.2">
      <c r="A152" s="121">
        <v>5280</v>
      </c>
      <c r="B152" s="64" t="s">
        <v>361</v>
      </c>
      <c r="C152" s="63">
        <f>SUM(C153:C157)</f>
        <v>0</v>
      </c>
      <c r="D152" s="65">
        <f t="shared" si="0"/>
        <v>0</v>
      </c>
      <c r="E152" s="64"/>
    </row>
    <row r="153" spans="1:5" x14ac:dyDescent="0.2">
      <c r="A153" s="121">
        <v>5281</v>
      </c>
      <c r="B153" s="64" t="s">
        <v>362</v>
      </c>
      <c r="C153" s="63">
        <v>0</v>
      </c>
      <c r="D153" s="65">
        <f t="shared" si="0"/>
        <v>0</v>
      </c>
      <c r="E153" s="64"/>
    </row>
    <row r="154" spans="1:5" x14ac:dyDescent="0.2">
      <c r="A154" s="121">
        <v>5282</v>
      </c>
      <c r="B154" s="64" t="s">
        <v>363</v>
      </c>
      <c r="C154" s="63">
        <v>0</v>
      </c>
      <c r="D154" s="65">
        <f t="shared" si="0"/>
        <v>0</v>
      </c>
      <c r="E154" s="64"/>
    </row>
    <row r="155" spans="1:5" x14ac:dyDescent="0.2">
      <c r="A155" s="121">
        <v>5283</v>
      </c>
      <c r="B155" s="64" t="s">
        <v>364</v>
      </c>
      <c r="C155" s="63">
        <v>0</v>
      </c>
      <c r="D155" s="65">
        <f t="shared" si="0"/>
        <v>0</v>
      </c>
      <c r="E155" s="64"/>
    </row>
    <row r="156" spans="1:5" x14ac:dyDescent="0.2">
      <c r="A156" s="121">
        <v>5284</v>
      </c>
      <c r="B156" s="64" t="s">
        <v>365</v>
      </c>
      <c r="C156" s="63">
        <v>0</v>
      </c>
      <c r="D156" s="65">
        <f t="shared" si="0"/>
        <v>0</v>
      </c>
      <c r="E156" s="64"/>
    </row>
    <row r="157" spans="1:5" x14ac:dyDescent="0.2">
      <c r="A157" s="121">
        <v>5285</v>
      </c>
      <c r="B157" s="64" t="s">
        <v>366</v>
      </c>
      <c r="C157" s="63">
        <v>0</v>
      </c>
      <c r="D157" s="65">
        <f t="shared" si="0"/>
        <v>0</v>
      </c>
      <c r="E157" s="64"/>
    </row>
    <row r="158" spans="1:5" x14ac:dyDescent="0.2">
      <c r="A158" s="121">
        <v>5290</v>
      </c>
      <c r="B158" s="64" t="s">
        <v>367</v>
      </c>
      <c r="C158" s="63">
        <f>SUM(C159:C160)</f>
        <v>0</v>
      </c>
      <c r="D158" s="65">
        <f t="shared" si="0"/>
        <v>0</v>
      </c>
      <c r="E158" s="64"/>
    </row>
    <row r="159" spans="1:5" x14ac:dyDescent="0.2">
      <c r="A159" s="121">
        <v>5291</v>
      </c>
      <c r="B159" s="64" t="s">
        <v>368</v>
      </c>
      <c r="C159" s="63">
        <v>0</v>
      </c>
      <c r="D159" s="65">
        <f t="shared" si="0"/>
        <v>0</v>
      </c>
      <c r="E159" s="64"/>
    </row>
    <row r="160" spans="1:5" x14ac:dyDescent="0.2">
      <c r="A160" s="121">
        <v>5292</v>
      </c>
      <c r="B160" s="64" t="s">
        <v>369</v>
      </c>
      <c r="C160" s="63">
        <v>0</v>
      </c>
      <c r="D160" s="65">
        <f t="shared" si="0"/>
        <v>0</v>
      </c>
      <c r="E160" s="64"/>
    </row>
    <row r="161" spans="1:5" x14ac:dyDescent="0.2">
      <c r="A161" s="121">
        <v>5300</v>
      </c>
      <c r="B161" s="64" t="s">
        <v>370</v>
      </c>
      <c r="C161" s="63">
        <f>C162+C165+C168</f>
        <v>0</v>
      </c>
      <c r="D161" s="65">
        <f t="shared" si="0"/>
        <v>0</v>
      </c>
      <c r="E161" s="64"/>
    </row>
    <row r="162" spans="1:5" x14ac:dyDescent="0.2">
      <c r="A162" s="121">
        <v>5310</v>
      </c>
      <c r="B162" s="64" t="s">
        <v>286</v>
      </c>
      <c r="C162" s="63">
        <f>C163+C164</f>
        <v>0</v>
      </c>
      <c r="D162" s="65">
        <f t="shared" si="0"/>
        <v>0</v>
      </c>
      <c r="E162" s="64"/>
    </row>
    <row r="163" spans="1:5" x14ac:dyDescent="0.2">
      <c r="A163" s="121">
        <v>5311</v>
      </c>
      <c r="B163" s="64" t="s">
        <v>371</v>
      </c>
      <c r="C163" s="63">
        <v>0</v>
      </c>
      <c r="D163" s="65">
        <f t="shared" si="0"/>
        <v>0</v>
      </c>
      <c r="E163" s="64"/>
    </row>
    <row r="164" spans="1:5" x14ac:dyDescent="0.2">
      <c r="A164" s="121">
        <v>5312</v>
      </c>
      <c r="B164" s="64" t="s">
        <v>372</v>
      </c>
      <c r="C164" s="63">
        <v>0</v>
      </c>
      <c r="D164" s="65">
        <f t="shared" si="0"/>
        <v>0</v>
      </c>
      <c r="E164" s="64"/>
    </row>
    <row r="165" spans="1:5" x14ac:dyDescent="0.2">
      <c r="A165" s="121">
        <v>5320</v>
      </c>
      <c r="B165" s="64" t="s">
        <v>287</v>
      </c>
      <c r="C165" s="63">
        <f>SUM(C166:C167)</f>
        <v>0</v>
      </c>
      <c r="D165" s="65">
        <f t="shared" ref="D165:D221" si="1">C165/$C$99</f>
        <v>0</v>
      </c>
      <c r="E165" s="64"/>
    </row>
    <row r="166" spans="1:5" x14ac:dyDescent="0.2">
      <c r="A166" s="121">
        <v>5321</v>
      </c>
      <c r="B166" s="64" t="s">
        <v>373</v>
      </c>
      <c r="C166" s="63">
        <v>0</v>
      </c>
      <c r="D166" s="65">
        <f t="shared" si="1"/>
        <v>0</v>
      </c>
      <c r="E166" s="64"/>
    </row>
    <row r="167" spans="1:5" x14ac:dyDescent="0.2">
      <c r="A167" s="121">
        <v>5322</v>
      </c>
      <c r="B167" s="64" t="s">
        <v>374</v>
      </c>
      <c r="C167" s="63">
        <v>0</v>
      </c>
      <c r="D167" s="65">
        <f t="shared" si="1"/>
        <v>0</v>
      </c>
      <c r="E167" s="64"/>
    </row>
    <row r="168" spans="1:5" x14ac:dyDescent="0.2">
      <c r="A168" s="121">
        <v>5330</v>
      </c>
      <c r="B168" s="64" t="s">
        <v>288</v>
      </c>
      <c r="C168" s="63">
        <f>SUM(C169:C170)</f>
        <v>0</v>
      </c>
      <c r="D168" s="65">
        <f t="shared" si="1"/>
        <v>0</v>
      </c>
      <c r="E168" s="64"/>
    </row>
    <row r="169" spans="1:5" x14ac:dyDescent="0.2">
      <c r="A169" s="121">
        <v>5331</v>
      </c>
      <c r="B169" s="64" t="s">
        <v>375</v>
      </c>
      <c r="C169" s="63">
        <v>0</v>
      </c>
      <c r="D169" s="65">
        <f t="shared" si="1"/>
        <v>0</v>
      </c>
      <c r="E169" s="64"/>
    </row>
    <row r="170" spans="1:5" x14ac:dyDescent="0.2">
      <c r="A170" s="121">
        <v>5332</v>
      </c>
      <c r="B170" s="64" t="s">
        <v>376</v>
      </c>
      <c r="C170" s="63">
        <v>0</v>
      </c>
      <c r="D170" s="65">
        <f t="shared" si="1"/>
        <v>0</v>
      </c>
      <c r="E170" s="64"/>
    </row>
    <row r="171" spans="1:5" x14ac:dyDescent="0.2">
      <c r="A171" s="121">
        <v>5400</v>
      </c>
      <c r="B171" s="64" t="s">
        <v>377</v>
      </c>
      <c r="C171" s="63">
        <f>C172+C175+C178+C181+C183</f>
        <v>19664106.440000001</v>
      </c>
      <c r="D171" s="65">
        <f t="shared" si="1"/>
        <v>1.4178004194814355E-2</v>
      </c>
      <c r="E171" s="64"/>
    </row>
    <row r="172" spans="1:5" x14ac:dyDescent="0.2">
      <c r="A172" s="121">
        <v>5410</v>
      </c>
      <c r="B172" s="64" t="s">
        <v>378</v>
      </c>
      <c r="C172" s="63">
        <f>SUM(C173:C174)</f>
        <v>19664106.440000001</v>
      </c>
      <c r="D172" s="65">
        <f t="shared" si="1"/>
        <v>1.4178004194814355E-2</v>
      </c>
      <c r="E172" s="64"/>
    </row>
    <row r="173" spans="1:5" x14ac:dyDescent="0.2">
      <c r="A173" s="121">
        <v>5411</v>
      </c>
      <c r="B173" s="64" t="s">
        <v>379</v>
      </c>
      <c r="C173" s="63">
        <v>19664106.440000001</v>
      </c>
      <c r="D173" s="65">
        <f t="shared" si="1"/>
        <v>1.4178004194814355E-2</v>
      </c>
      <c r="E173" s="64"/>
    </row>
    <row r="174" spans="1:5" x14ac:dyDescent="0.2">
      <c r="A174" s="121">
        <v>5412</v>
      </c>
      <c r="B174" s="64" t="s">
        <v>380</v>
      </c>
      <c r="C174" s="63">
        <v>0</v>
      </c>
      <c r="D174" s="65">
        <f t="shared" si="1"/>
        <v>0</v>
      </c>
      <c r="E174" s="64"/>
    </row>
    <row r="175" spans="1:5" x14ac:dyDescent="0.2">
      <c r="A175" s="121">
        <v>5420</v>
      </c>
      <c r="B175" s="64" t="s">
        <v>381</v>
      </c>
      <c r="C175" s="63">
        <f>SUM(C176:C177)</f>
        <v>0</v>
      </c>
      <c r="D175" s="65">
        <f t="shared" si="1"/>
        <v>0</v>
      </c>
      <c r="E175" s="64"/>
    </row>
    <row r="176" spans="1:5" x14ac:dyDescent="0.2">
      <c r="A176" s="121">
        <v>5421</v>
      </c>
      <c r="B176" s="64" t="s">
        <v>382</v>
      </c>
      <c r="C176" s="63">
        <v>0</v>
      </c>
      <c r="D176" s="65">
        <f t="shared" si="1"/>
        <v>0</v>
      </c>
      <c r="E176" s="64"/>
    </row>
    <row r="177" spans="1:5" x14ac:dyDescent="0.2">
      <c r="A177" s="121">
        <v>5422</v>
      </c>
      <c r="B177" s="64" t="s">
        <v>383</v>
      </c>
      <c r="C177" s="63">
        <v>0</v>
      </c>
      <c r="D177" s="65">
        <f t="shared" si="1"/>
        <v>0</v>
      </c>
      <c r="E177" s="64"/>
    </row>
    <row r="178" spans="1:5" x14ac:dyDescent="0.2">
      <c r="A178" s="121">
        <v>5430</v>
      </c>
      <c r="B178" s="64" t="s">
        <v>384</v>
      </c>
      <c r="C178" s="63">
        <f>SUM(C179:C180)</f>
        <v>0</v>
      </c>
      <c r="D178" s="65">
        <f t="shared" si="1"/>
        <v>0</v>
      </c>
      <c r="E178" s="64"/>
    </row>
    <row r="179" spans="1:5" x14ac:dyDescent="0.2">
      <c r="A179" s="121">
        <v>5431</v>
      </c>
      <c r="B179" s="64" t="s">
        <v>385</v>
      </c>
      <c r="C179" s="63">
        <v>0</v>
      </c>
      <c r="D179" s="65">
        <f t="shared" si="1"/>
        <v>0</v>
      </c>
      <c r="E179" s="64"/>
    </row>
    <row r="180" spans="1:5" x14ac:dyDescent="0.2">
      <c r="A180" s="121">
        <v>5432</v>
      </c>
      <c r="B180" s="64" t="s">
        <v>386</v>
      </c>
      <c r="C180" s="63">
        <v>0</v>
      </c>
      <c r="D180" s="65">
        <f t="shared" si="1"/>
        <v>0</v>
      </c>
      <c r="E180" s="64"/>
    </row>
    <row r="181" spans="1:5" x14ac:dyDescent="0.2">
      <c r="A181" s="121">
        <v>5440</v>
      </c>
      <c r="B181" s="64" t="s">
        <v>387</v>
      </c>
      <c r="C181" s="63">
        <f>SUM(C182)</f>
        <v>0</v>
      </c>
      <c r="D181" s="65">
        <f t="shared" si="1"/>
        <v>0</v>
      </c>
      <c r="E181" s="64"/>
    </row>
    <row r="182" spans="1:5" x14ac:dyDescent="0.2">
      <c r="A182" s="121">
        <v>5441</v>
      </c>
      <c r="B182" s="64" t="s">
        <v>387</v>
      </c>
      <c r="C182" s="63">
        <v>0</v>
      </c>
      <c r="D182" s="65">
        <f t="shared" si="1"/>
        <v>0</v>
      </c>
      <c r="E182" s="64"/>
    </row>
    <row r="183" spans="1:5" x14ac:dyDescent="0.2">
      <c r="A183" s="121">
        <v>5450</v>
      </c>
      <c r="B183" s="64" t="s">
        <v>388</v>
      </c>
      <c r="C183" s="63">
        <f>SUM(C184:C185)</f>
        <v>0</v>
      </c>
      <c r="D183" s="65">
        <f t="shared" si="1"/>
        <v>0</v>
      </c>
      <c r="E183" s="64"/>
    </row>
    <row r="184" spans="1:5" x14ac:dyDescent="0.2">
      <c r="A184" s="121">
        <v>5451</v>
      </c>
      <c r="B184" s="64" t="s">
        <v>389</v>
      </c>
      <c r="C184" s="63">
        <v>0</v>
      </c>
      <c r="D184" s="65">
        <f t="shared" si="1"/>
        <v>0</v>
      </c>
      <c r="E184" s="64"/>
    </row>
    <row r="185" spans="1:5" x14ac:dyDescent="0.2">
      <c r="A185" s="121">
        <v>5452</v>
      </c>
      <c r="B185" s="64" t="s">
        <v>390</v>
      </c>
      <c r="C185" s="63">
        <v>0</v>
      </c>
      <c r="D185" s="65">
        <f t="shared" si="1"/>
        <v>0</v>
      </c>
      <c r="E185" s="64"/>
    </row>
    <row r="186" spans="1:5" x14ac:dyDescent="0.2">
      <c r="A186" s="121">
        <v>5500</v>
      </c>
      <c r="B186" s="64" t="s">
        <v>391</v>
      </c>
      <c r="C186" s="63">
        <f>C187+C196+C199+C205+C207</f>
        <v>419692492.82999998</v>
      </c>
      <c r="D186" s="65">
        <f t="shared" si="1"/>
        <v>0.3026022027510869</v>
      </c>
      <c r="E186" s="64"/>
    </row>
    <row r="187" spans="1:5" x14ac:dyDescent="0.2">
      <c r="A187" s="121">
        <v>5510</v>
      </c>
      <c r="B187" s="64" t="s">
        <v>392</v>
      </c>
      <c r="C187" s="63">
        <f>SUM(C188:C195)</f>
        <v>419692492.82999998</v>
      </c>
      <c r="D187" s="65">
        <f t="shared" si="1"/>
        <v>0.3026022027510869</v>
      </c>
      <c r="E187" s="64"/>
    </row>
    <row r="188" spans="1:5" x14ac:dyDescent="0.2">
      <c r="A188" s="121">
        <v>5511</v>
      </c>
      <c r="B188" s="64" t="s">
        <v>393</v>
      </c>
      <c r="C188" s="63">
        <v>0</v>
      </c>
      <c r="D188" s="65">
        <f t="shared" si="1"/>
        <v>0</v>
      </c>
      <c r="E188" s="64"/>
    </row>
    <row r="189" spans="1:5" x14ac:dyDescent="0.2">
      <c r="A189" s="121">
        <v>5512</v>
      </c>
      <c r="B189" s="64" t="s">
        <v>394</v>
      </c>
      <c r="C189" s="63">
        <v>0</v>
      </c>
      <c r="D189" s="65">
        <f t="shared" si="1"/>
        <v>0</v>
      </c>
      <c r="E189" s="64"/>
    </row>
    <row r="190" spans="1:5" x14ac:dyDescent="0.2">
      <c r="A190" s="121">
        <v>5513</v>
      </c>
      <c r="B190" s="64" t="s">
        <v>395</v>
      </c>
      <c r="C190" s="63">
        <v>0</v>
      </c>
      <c r="D190" s="65">
        <f t="shared" si="1"/>
        <v>0</v>
      </c>
      <c r="E190" s="64"/>
    </row>
    <row r="191" spans="1:5" x14ac:dyDescent="0.2">
      <c r="A191" s="121">
        <v>5514</v>
      </c>
      <c r="B191" s="64" t="s">
        <v>396</v>
      </c>
      <c r="C191" s="63">
        <v>0</v>
      </c>
      <c r="D191" s="65">
        <f t="shared" si="1"/>
        <v>0</v>
      </c>
      <c r="E191" s="64"/>
    </row>
    <row r="192" spans="1:5" x14ac:dyDescent="0.2">
      <c r="A192" s="121">
        <v>5515</v>
      </c>
      <c r="B192" s="64" t="s">
        <v>397</v>
      </c>
      <c r="C192" s="63">
        <v>0</v>
      </c>
      <c r="D192" s="65">
        <f t="shared" si="1"/>
        <v>0</v>
      </c>
      <c r="E192" s="64"/>
    </row>
    <row r="193" spans="1:5" x14ac:dyDescent="0.2">
      <c r="A193" s="121">
        <v>5516</v>
      </c>
      <c r="B193" s="64" t="s">
        <v>398</v>
      </c>
      <c r="C193" s="63">
        <v>0</v>
      </c>
      <c r="D193" s="65">
        <f t="shared" si="1"/>
        <v>0</v>
      </c>
      <c r="E193" s="64"/>
    </row>
    <row r="194" spans="1:5" x14ac:dyDescent="0.2">
      <c r="A194" s="121">
        <v>5517</v>
      </c>
      <c r="B194" s="64" t="s">
        <v>399</v>
      </c>
      <c r="C194" s="63">
        <v>0</v>
      </c>
      <c r="D194" s="65">
        <f t="shared" si="1"/>
        <v>0</v>
      </c>
      <c r="E194" s="64"/>
    </row>
    <row r="195" spans="1:5" x14ac:dyDescent="0.2">
      <c r="A195" s="121">
        <v>5518</v>
      </c>
      <c r="B195" s="64" t="s">
        <v>53</v>
      </c>
      <c r="C195" s="63">
        <v>419692492.82999998</v>
      </c>
      <c r="D195" s="65">
        <f t="shared" si="1"/>
        <v>0.3026022027510869</v>
      </c>
      <c r="E195" s="64"/>
    </row>
    <row r="196" spans="1:5" x14ac:dyDescent="0.2">
      <c r="A196" s="121">
        <v>5520</v>
      </c>
      <c r="B196" s="64" t="s">
        <v>52</v>
      </c>
      <c r="C196" s="63">
        <f>SUM(C197:C198)</f>
        <v>0</v>
      </c>
      <c r="D196" s="65">
        <f t="shared" si="1"/>
        <v>0</v>
      </c>
      <c r="E196" s="64"/>
    </row>
    <row r="197" spans="1:5" x14ac:dyDescent="0.2">
      <c r="A197" s="121">
        <v>5521</v>
      </c>
      <c r="B197" s="64" t="s">
        <v>400</v>
      </c>
      <c r="C197" s="63">
        <v>0</v>
      </c>
      <c r="D197" s="65">
        <f t="shared" si="1"/>
        <v>0</v>
      </c>
      <c r="E197" s="64"/>
    </row>
    <row r="198" spans="1:5" x14ac:dyDescent="0.2">
      <c r="A198" s="121">
        <v>5522</v>
      </c>
      <c r="B198" s="64" t="s">
        <v>401</v>
      </c>
      <c r="C198" s="63">
        <v>0</v>
      </c>
      <c r="D198" s="65">
        <f t="shared" si="1"/>
        <v>0</v>
      </c>
      <c r="E198" s="64"/>
    </row>
    <row r="199" spans="1:5" x14ac:dyDescent="0.2">
      <c r="A199" s="121">
        <v>5530</v>
      </c>
      <c r="B199" s="64" t="s">
        <v>402</v>
      </c>
      <c r="C199" s="63">
        <f>SUM(C200:C204)</f>
        <v>0</v>
      </c>
      <c r="D199" s="65">
        <f t="shared" si="1"/>
        <v>0</v>
      </c>
      <c r="E199" s="64"/>
    </row>
    <row r="200" spans="1:5" x14ac:dyDescent="0.2">
      <c r="A200" s="121">
        <v>5531</v>
      </c>
      <c r="B200" s="64" t="s">
        <v>403</v>
      </c>
      <c r="C200" s="63">
        <v>0</v>
      </c>
      <c r="D200" s="65">
        <f t="shared" si="1"/>
        <v>0</v>
      </c>
      <c r="E200" s="64"/>
    </row>
    <row r="201" spans="1:5" x14ac:dyDescent="0.2">
      <c r="A201" s="121">
        <v>5532</v>
      </c>
      <c r="B201" s="64" t="s">
        <v>404</v>
      </c>
      <c r="C201" s="63">
        <v>0</v>
      </c>
      <c r="D201" s="65">
        <f t="shared" si="1"/>
        <v>0</v>
      </c>
      <c r="E201" s="64"/>
    </row>
    <row r="202" spans="1:5" x14ac:dyDescent="0.2">
      <c r="A202" s="121">
        <v>5533</v>
      </c>
      <c r="B202" s="64" t="s">
        <v>405</v>
      </c>
      <c r="C202" s="63">
        <v>0</v>
      </c>
      <c r="D202" s="65">
        <f t="shared" si="1"/>
        <v>0</v>
      </c>
      <c r="E202" s="64"/>
    </row>
    <row r="203" spans="1:5" x14ac:dyDescent="0.2">
      <c r="A203" s="121">
        <v>5534</v>
      </c>
      <c r="B203" s="64" t="s">
        <v>406</v>
      </c>
      <c r="C203" s="63">
        <v>0</v>
      </c>
      <c r="D203" s="65">
        <f t="shared" si="1"/>
        <v>0</v>
      </c>
      <c r="E203" s="64"/>
    </row>
    <row r="204" spans="1:5" x14ac:dyDescent="0.2">
      <c r="A204" s="121">
        <v>5535</v>
      </c>
      <c r="B204" s="64" t="s">
        <v>407</v>
      </c>
      <c r="C204" s="63">
        <v>0</v>
      </c>
      <c r="D204" s="65">
        <f t="shared" si="1"/>
        <v>0</v>
      </c>
      <c r="E204" s="64"/>
    </row>
    <row r="205" spans="1:5" x14ac:dyDescent="0.2">
      <c r="A205" s="121">
        <v>5540</v>
      </c>
      <c r="B205" s="64" t="s">
        <v>408</v>
      </c>
      <c r="C205" s="63">
        <f>SUM(C206)</f>
        <v>0</v>
      </c>
      <c r="D205" s="65">
        <f t="shared" si="1"/>
        <v>0</v>
      </c>
      <c r="E205" s="64"/>
    </row>
    <row r="206" spans="1:5" x14ac:dyDescent="0.2">
      <c r="A206" s="121">
        <v>5541</v>
      </c>
      <c r="B206" s="64" t="s">
        <v>408</v>
      </c>
      <c r="C206" s="63">
        <v>0</v>
      </c>
      <c r="D206" s="65">
        <f t="shared" si="1"/>
        <v>0</v>
      </c>
      <c r="E206" s="64"/>
    </row>
    <row r="207" spans="1:5" x14ac:dyDescent="0.2">
      <c r="A207" s="121">
        <v>5550</v>
      </c>
      <c r="B207" s="64" t="s">
        <v>409</v>
      </c>
      <c r="C207" s="63">
        <f>C208</f>
        <v>0</v>
      </c>
      <c r="D207" s="65">
        <f t="shared" si="1"/>
        <v>0</v>
      </c>
      <c r="E207" s="64"/>
    </row>
    <row r="208" spans="1:5" x14ac:dyDescent="0.2">
      <c r="A208" s="121">
        <v>5551</v>
      </c>
      <c r="B208" s="64" t="s">
        <v>409</v>
      </c>
      <c r="C208" s="63">
        <v>0</v>
      </c>
      <c r="D208" s="65">
        <f t="shared" si="1"/>
        <v>0</v>
      </c>
      <c r="E208" s="64"/>
    </row>
    <row r="209" spans="1:5" x14ac:dyDescent="0.2">
      <c r="A209" s="121">
        <v>5590</v>
      </c>
      <c r="B209" s="64" t="s">
        <v>410</v>
      </c>
      <c r="C209" s="63">
        <f>SUM(C210:C218)</f>
        <v>0</v>
      </c>
      <c r="D209" s="65">
        <f t="shared" si="1"/>
        <v>0</v>
      </c>
      <c r="E209" s="64"/>
    </row>
    <row r="210" spans="1:5" x14ac:dyDescent="0.2">
      <c r="A210" s="121">
        <v>5591</v>
      </c>
      <c r="B210" s="64" t="s">
        <v>411</v>
      </c>
      <c r="C210" s="63">
        <v>0</v>
      </c>
      <c r="D210" s="65">
        <f t="shared" si="1"/>
        <v>0</v>
      </c>
      <c r="E210" s="64"/>
    </row>
    <row r="211" spans="1:5" x14ac:dyDescent="0.2">
      <c r="A211" s="121">
        <v>5592</v>
      </c>
      <c r="B211" s="64" t="s">
        <v>412</v>
      </c>
      <c r="C211" s="63">
        <v>0</v>
      </c>
      <c r="D211" s="65">
        <f t="shared" si="1"/>
        <v>0</v>
      </c>
      <c r="E211" s="64"/>
    </row>
    <row r="212" spans="1:5" x14ac:dyDescent="0.2">
      <c r="A212" s="121">
        <v>5593</v>
      </c>
      <c r="B212" s="64" t="s">
        <v>413</v>
      </c>
      <c r="C212" s="63">
        <v>0</v>
      </c>
      <c r="D212" s="65">
        <f t="shared" si="1"/>
        <v>0</v>
      </c>
      <c r="E212" s="64"/>
    </row>
    <row r="213" spans="1:5" x14ac:dyDescent="0.2">
      <c r="A213" s="121">
        <v>5594</v>
      </c>
      <c r="B213" s="64" t="s">
        <v>478</v>
      </c>
      <c r="C213" s="63">
        <v>0</v>
      </c>
      <c r="D213" s="65">
        <f t="shared" si="1"/>
        <v>0</v>
      </c>
      <c r="E213" s="64"/>
    </row>
    <row r="214" spans="1:5" x14ac:dyDescent="0.2">
      <c r="A214" s="121">
        <v>5595</v>
      </c>
      <c r="B214" s="64" t="s">
        <v>415</v>
      </c>
      <c r="C214" s="63">
        <v>0</v>
      </c>
      <c r="D214" s="65">
        <f t="shared" si="1"/>
        <v>0</v>
      </c>
      <c r="E214" s="64"/>
    </row>
    <row r="215" spans="1:5" x14ac:dyDescent="0.2">
      <c r="A215" s="121">
        <v>5596</v>
      </c>
      <c r="B215" s="64" t="s">
        <v>308</v>
      </c>
      <c r="C215" s="63">
        <v>0</v>
      </c>
      <c r="D215" s="65">
        <f t="shared" si="1"/>
        <v>0</v>
      </c>
      <c r="E215" s="64"/>
    </row>
    <row r="216" spans="1:5" x14ac:dyDescent="0.2">
      <c r="A216" s="121">
        <v>5597</v>
      </c>
      <c r="B216" s="64" t="s">
        <v>416</v>
      </c>
      <c r="C216" s="63">
        <v>0</v>
      </c>
      <c r="D216" s="65">
        <f t="shared" si="1"/>
        <v>0</v>
      </c>
      <c r="E216" s="64"/>
    </row>
    <row r="217" spans="1:5" x14ac:dyDescent="0.2">
      <c r="A217" s="121">
        <v>5598</v>
      </c>
      <c r="B217" s="64" t="s">
        <v>479</v>
      </c>
      <c r="C217" s="63">
        <v>0</v>
      </c>
      <c r="D217" s="65">
        <f t="shared" si="1"/>
        <v>0</v>
      </c>
      <c r="E217" s="64"/>
    </row>
    <row r="218" spans="1:5" x14ac:dyDescent="0.2">
      <c r="A218" s="121">
        <v>5599</v>
      </c>
      <c r="B218" s="64" t="s">
        <v>417</v>
      </c>
      <c r="C218" s="63">
        <v>0</v>
      </c>
      <c r="D218" s="65">
        <f t="shared" si="1"/>
        <v>0</v>
      </c>
      <c r="E218" s="64"/>
    </row>
    <row r="219" spans="1:5" x14ac:dyDescent="0.2">
      <c r="A219" s="121">
        <v>5600</v>
      </c>
      <c r="B219" s="64" t="s">
        <v>51</v>
      </c>
      <c r="C219" s="63">
        <f>C220</f>
        <v>42592571.020000003</v>
      </c>
      <c r="D219" s="65">
        <f t="shared" si="1"/>
        <v>3.0709641062616644E-2</v>
      </c>
      <c r="E219" s="64"/>
    </row>
    <row r="220" spans="1:5" x14ac:dyDescent="0.2">
      <c r="A220" s="121">
        <v>5610</v>
      </c>
      <c r="B220" s="64" t="s">
        <v>418</v>
      </c>
      <c r="C220" s="63">
        <f>C221</f>
        <v>42592571.020000003</v>
      </c>
      <c r="D220" s="65">
        <f t="shared" si="1"/>
        <v>3.0709641062616644E-2</v>
      </c>
      <c r="E220" s="64"/>
    </row>
    <row r="221" spans="1:5" x14ac:dyDescent="0.2">
      <c r="A221" s="121">
        <v>5611</v>
      </c>
      <c r="B221" s="64" t="s">
        <v>419</v>
      </c>
      <c r="C221" s="63">
        <v>42592571.020000003</v>
      </c>
      <c r="D221" s="65">
        <f t="shared" si="1"/>
        <v>3.0709641062616644E-2</v>
      </c>
      <c r="E221" s="6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31496062992125984" right="0.31496062992125984" top="0.74803149606299213" bottom="0.94488188976377963" header="0.31496062992125984" footer="0.31496062992125984"/>
  <pageSetup scale="75" orientation="portrait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workbookViewId="0">
      <selection activeCell="A33" sqref="A33:XFD35"/>
    </sheetView>
  </sheetViews>
  <sheetFormatPr baseColWidth="10" defaultColWidth="9.140625" defaultRowHeight="11.25" x14ac:dyDescent="0.2"/>
  <cols>
    <col min="1" max="1" width="10.28515625" style="24" customWidth="1"/>
    <col min="2" max="2" width="55.5703125" style="24" customWidth="1"/>
    <col min="3" max="3" width="21.140625" style="51" customWidth="1"/>
    <col min="4" max="4" width="12.85546875" style="24" customWidth="1"/>
    <col min="5" max="5" width="11" style="24" customWidth="1"/>
    <col min="6" max="16384" width="9.140625" style="24"/>
  </cols>
  <sheetData>
    <row r="1" spans="1:5" ht="18.95" customHeight="1" x14ac:dyDescent="0.2">
      <c r="A1" s="142" t="str">
        <f>ESF!A1</f>
        <v>MUNICIPIO DE CELAYA, GUANAJUATO</v>
      </c>
      <c r="B1" s="142"/>
      <c r="C1" s="142"/>
      <c r="D1" s="46" t="s">
        <v>140</v>
      </c>
      <c r="E1" s="47">
        <f>ESF!H1</f>
        <v>2019</v>
      </c>
    </row>
    <row r="2" spans="1:5" ht="18.95" customHeight="1" x14ac:dyDescent="0.2">
      <c r="A2" s="142" t="s">
        <v>420</v>
      </c>
      <c r="B2" s="142"/>
      <c r="C2" s="142"/>
      <c r="D2" s="46" t="s">
        <v>142</v>
      </c>
      <c r="E2" s="47" t="str">
        <f>ESF!H2</f>
        <v>Trimestral</v>
      </c>
    </row>
    <row r="3" spans="1:5" ht="18.95" customHeight="1" x14ac:dyDescent="0.2">
      <c r="A3" s="142" t="str">
        <f>ESF!A3</f>
        <v xml:space="preserve"> del 1 de Enero al 30 de Septiembre de 2019</v>
      </c>
      <c r="B3" s="142"/>
      <c r="C3" s="142"/>
      <c r="D3" s="46" t="s">
        <v>144</v>
      </c>
      <c r="E3" s="47">
        <f>ESF!H3</f>
        <v>3</v>
      </c>
    </row>
    <row r="5" spans="1:5" x14ac:dyDescent="0.2">
      <c r="A5" s="105" t="s">
        <v>145</v>
      </c>
      <c r="B5" s="106"/>
      <c r="C5" s="106"/>
      <c r="D5" s="106"/>
      <c r="E5" s="106"/>
    </row>
    <row r="6" spans="1:5" x14ac:dyDescent="0.2">
      <c r="A6" s="106" t="s">
        <v>125</v>
      </c>
      <c r="B6" s="106"/>
      <c r="C6" s="106"/>
      <c r="D6" s="106"/>
      <c r="E6" s="106"/>
    </row>
    <row r="7" spans="1:5" x14ac:dyDescent="0.2">
      <c r="A7" s="107" t="s">
        <v>102</v>
      </c>
      <c r="B7" s="107" t="s">
        <v>99</v>
      </c>
      <c r="C7" s="107" t="s">
        <v>100</v>
      </c>
      <c r="D7" s="107" t="s">
        <v>101</v>
      </c>
      <c r="E7" s="107" t="s">
        <v>103</v>
      </c>
    </row>
    <row r="8" spans="1:5" ht="11.25" customHeight="1" x14ac:dyDescent="0.2">
      <c r="A8" s="108">
        <v>3110</v>
      </c>
      <c r="B8" s="104" t="s">
        <v>287</v>
      </c>
      <c r="C8" s="109">
        <v>1441471934.51</v>
      </c>
      <c r="D8" s="104"/>
      <c r="E8" s="104"/>
    </row>
    <row r="9" spans="1:5" x14ac:dyDescent="0.2">
      <c r="A9" s="108">
        <v>3120</v>
      </c>
      <c r="B9" s="104" t="s">
        <v>421</v>
      </c>
      <c r="C9" s="109">
        <v>15279107.17</v>
      </c>
      <c r="D9" s="104"/>
      <c r="E9" s="104"/>
    </row>
    <row r="10" spans="1:5" x14ac:dyDescent="0.2">
      <c r="A10" s="108">
        <v>3130</v>
      </c>
      <c r="B10" s="104" t="s">
        <v>422</v>
      </c>
      <c r="C10" s="109">
        <v>0</v>
      </c>
      <c r="D10" s="104"/>
      <c r="E10" s="104"/>
    </row>
    <row r="11" spans="1:5" x14ac:dyDescent="0.2">
      <c r="A11" s="104"/>
      <c r="B11" s="104"/>
      <c r="C11" s="104"/>
      <c r="D11" s="104"/>
      <c r="E11" s="104"/>
    </row>
    <row r="12" spans="1:5" x14ac:dyDescent="0.2">
      <c r="A12" s="106" t="s">
        <v>126</v>
      </c>
      <c r="B12" s="106"/>
      <c r="C12" s="106"/>
      <c r="D12" s="106"/>
      <c r="E12" s="106"/>
    </row>
    <row r="13" spans="1:5" x14ac:dyDescent="0.2">
      <c r="A13" s="107" t="s">
        <v>102</v>
      </c>
      <c r="B13" s="107" t="s">
        <v>99</v>
      </c>
      <c r="C13" s="107" t="s">
        <v>100</v>
      </c>
      <c r="D13" s="107" t="s">
        <v>423</v>
      </c>
      <c r="E13" s="107"/>
    </row>
    <row r="14" spans="1:5" ht="11.25" customHeight="1" x14ac:dyDescent="0.2">
      <c r="A14" s="108">
        <v>3210</v>
      </c>
      <c r="B14" s="104" t="s">
        <v>424</v>
      </c>
      <c r="C14" s="109">
        <v>-28380555.699999999</v>
      </c>
      <c r="D14" s="104"/>
      <c r="E14" s="104"/>
    </row>
    <row r="15" spans="1:5" x14ac:dyDescent="0.2">
      <c r="A15" s="108">
        <v>3220</v>
      </c>
      <c r="B15" s="104" t="s">
        <v>425</v>
      </c>
      <c r="C15" s="109">
        <v>-442897794.19999999</v>
      </c>
      <c r="D15" s="104"/>
      <c r="E15" s="104"/>
    </row>
    <row r="16" spans="1:5" x14ac:dyDescent="0.2">
      <c r="A16" s="108">
        <v>3230</v>
      </c>
      <c r="B16" s="104" t="s">
        <v>426</v>
      </c>
      <c r="C16" s="109">
        <f>SUM(C17:C20)</f>
        <v>0</v>
      </c>
      <c r="D16" s="104"/>
      <c r="E16" s="104"/>
    </row>
    <row r="17" spans="1:5" x14ac:dyDescent="0.2">
      <c r="A17" s="108">
        <v>3231</v>
      </c>
      <c r="B17" s="104" t="s">
        <v>427</v>
      </c>
      <c r="C17" s="109">
        <v>0</v>
      </c>
      <c r="D17" s="104"/>
      <c r="E17" s="104"/>
    </row>
    <row r="18" spans="1:5" x14ac:dyDescent="0.2">
      <c r="A18" s="108">
        <v>3232</v>
      </c>
      <c r="B18" s="104" t="s">
        <v>428</v>
      </c>
      <c r="C18" s="109">
        <v>0</v>
      </c>
      <c r="D18" s="104"/>
      <c r="E18" s="104"/>
    </row>
    <row r="19" spans="1:5" x14ac:dyDescent="0.2">
      <c r="A19" s="108">
        <v>3233</v>
      </c>
      <c r="B19" s="104" t="s">
        <v>429</v>
      </c>
      <c r="C19" s="109">
        <v>0</v>
      </c>
      <c r="D19" s="104"/>
      <c r="E19" s="104"/>
    </row>
    <row r="20" spans="1:5" x14ac:dyDescent="0.2">
      <c r="A20" s="108">
        <v>3239</v>
      </c>
      <c r="B20" s="104" t="s">
        <v>430</v>
      </c>
      <c r="C20" s="109">
        <v>0</v>
      </c>
      <c r="D20" s="104"/>
      <c r="E20" s="104"/>
    </row>
    <row r="21" spans="1:5" x14ac:dyDescent="0.2">
      <c r="A21" s="108">
        <v>3240</v>
      </c>
      <c r="B21" s="104" t="s">
        <v>431</v>
      </c>
      <c r="C21" s="109">
        <f>SUM(C22:C24)</f>
        <v>0</v>
      </c>
      <c r="D21" s="104"/>
      <c r="E21" s="104"/>
    </row>
    <row r="22" spans="1:5" x14ac:dyDescent="0.2">
      <c r="A22" s="108">
        <v>3241</v>
      </c>
      <c r="B22" s="104" t="s">
        <v>432</v>
      </c>
      <c r="C22" s="109">
        <v>0</v>
      </c>
      <c r="D22" s="104"/>
      <c r="E22" s="104"/>
    </row>
    <row r="23" spans="1:5" x14ac:dyDescent="0.2">
      <c r="A23" s="108">
        <v>3242</v>
      </c>
      <c r="B23" s="104" t="s">
        <v>433</v>
      </c>
      <c r="C23" s="109">
        <v>0</v>
      </c>
      <c r="D23" s="104"/>
      <c r="E23" s="104"/>
    </row>
    <row r="24" spans="1:5" x14ac:dyDescent="0.2">
      <c r="A24" s="108">
        <v>3243</v>
      </c>
      <c r="B24" s="104" t="s">
        <v>434</v>
      </c>
      <c r="C24" s="109">
        <v>0</v>
      </c>
      <c r="D24" s="104"/>
      <c r="E24" s="104"/>
    </row>
    <row r="25" spans="1:5" x14ac:dyDescent="0.2">
      <c r="A25" s="108">
        <v>3250</v>
      </c>
      <c r="B25" s="104" t="s">
        <v>435</v>
      </c>
      <c r="C25" s="109">
        <f>SUM(C26:C27)</f>
        <v>0</v>
      </c>
      <c r="D25" s="104"/>
      <c r="E25" s="104"/>
    </row>
    <row r="26" spans="1:5" x14ac:dyDescent="0.2">
      <c r="A26" s="108">
        <v>3251</v>
      </c>
      <c r="B26" s="104" t="s">
        <v>436</v>
      </c>
      <c r="C26" s="109">
        <v>0</v>
      </c>
      <c r="D26" s="104"/>
      <c r="E26" s="104"/>
    </row>
    <row r="27" spans="1:5" x14ac:dyDescent="0.2">
      <c r="A27" s="108">
        <v>3252</v>
      </c>
      <c r="B27" s="104" t="s">
        <v>437</v>
      </c>
      <c r="C27" s="109">
        <v>0</v>
      </c>
      <c r="D27" s="104"/>
      <c r="E27" s="10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51181102362204722" right="0.51181102362204722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topLeftCell="A57" workbookViewId="0">
      <selection activeCell="A82" sqref="A82:XFD84"/>
    </sheetView>
  </sheetViews>
  <sheetFormatPr baseColWidth="10" defaultColWidth="9.140625" defaultRowHeight="11.25" x14ac:dyDescent="0.2"/>
  <cols>
    <col min="1" max="1" width="12.28515625" style="24" customWidth="1"/>
    <col min="2" max="2" width="54.7109375" style="24" customWidth="1"/>
    <col min="3" max="3" width="15.42578125" style="51" customWidth="1"/>
    <col min="4" max="4" width="11.7109375" style="24" bestFit="1" customWidth="1"/>
    <col min="5" max="5" width="16.28515625" style="24" customWidth="1"/>
    <col min="6" max="6" width="11.85546875" style="24" bestFit="1" customWidth="1"/>
    <col min="7" max="16384" width="9.140625" style="24"/>
  </cols>
  <sheetData>
    <row r="1" spans="1:5" s="29" customFormat="1" x14ac:dyDescent="0.25">
      <c r="A1" s="143" t="str">
        <f>ESF!A1</f>
        <v>MUNICIPIO DE CELAYA, GUANAJUATO</v>
      </c>
      <c r="B1" s="143"/>
      <c r="C1" s="143"/>
      <c r="D1" s="46" t="s">
        <v>140</v>
      </c>
      <c r="E1" s="47">
        <f>ESF!H1</f>
        <v>2019</v>
      </c>
    </row>
    <row r="2" spans="1:5" s="29" customFormat="1" x14ac:dyDescent="0.25">
      <c r="A2" s="143" t="s">
        <v>438</v>
      </c>
      <c r="B2" s="143"/>
      <c r="C2" s="143"/>
      <c r="D2" s="46" t="s">
        <v>142</v>
      </c>
      <c r="E2" s="47" t="str">
        <f>ESF!H2</f>
        <v>Trimestral</v>
      </c>
    </row>
    <row r="3" spans="1:5" s="29" customFormat="1" x14ac:dyDescent="0.25">
      <c r="A3" s="143" t="str">
        <f>ESF!A3</f>
        <v xml:space="preserve"> del 1 de Enero al 30 de Septiembre de 2019</v>
      </c>
      <c r="B3" s="143"/>
      <c r="C3" s="143"/>
      <c r="D3" s="46" t="s">
        <v>144</v>
      </c>
      <c r="E3" s="47">
        <f>ESF!H3</f>
        <v>3</v>
      </c>
    </row>
    <row r="4" spans="1:5" x14ac:dyDescent="0.2">
      <c r="A4" s="25" t="s">
        <v>145</v>
      </c>
      <c r="B4" s="26"/>
      <c r="C4" s="50"/>
      <c r="D4" s="26"/>
      <c r="E4" s="26"/>
    </row>
    <row r="5" spans="1:5" ht="8.25" customHeight="1" x14ac:dyDescent="0.2"/>
    <row r="6" spans="1:5" x14ac:dyDescent="0.2">
      <c r="A6" s="106" t="s">
        <v>127</v>
      </c>
      <c r="B6" s="106"/>
      <c r="C6" s="106"/>
      <c r="D6" s="106"/>
      <c r="E6" s="106"/>
    </row>
    <row r="7" spans="1:5" x14ac:dyDescent="0.2">
      <c r="A7" s="107" t="s">
        <v>102</v>
      </c>
      <c r="B7" s="107" t="s">
        <v>99</v>
      </c>
      <c r="C7" s="107" t="s">
        <v>129</v>
      </c>
      <c r="D7" s="107" t="s">
        <v>130</v>
      </c>
      <c r="E7" s="107"/>
    </row>
    <row r="8" spans="1:5" ht="12" customHeight="1" x14ac:dyDescent="0.2">
      <c r="A8" s="108">
        <v>1111</v>
      </c>
      <c r="B8" s="104" t="s">
        <v>439</v>
      </c>
      <c r="C8" s="109">
        <v>53000</v>
      </c>
      <c r="D8" s="109">
        <v>61000</v>
      </c>
      <c r="E8" s="104"/>
    </row>
    <row r="9" spans="1:5" ht="12" customHeight="1" x14ac:dyDescent="0.2">
      <c r="A9" s="108">
        <v>1112</v>
      </c>
      <c r="B9" s="104" t="s">
        <v>440</v>
      </c>
      <c r="C9" s="109">
        <v>92172659.75</v>
      </c>
      <c r="D9" s="109">
        <v>45734910.039999999</v>
      </c>
      <c r="E9" s="104"/>
    </row>
    <row r="10" spans="1:5" ht="12" customHeight="1" x14ac:dyDescent="0.2">
      <c r="A10" s="108">
        <v>1113</v>
      </c>
      <c r="B10" s="104" t="s">
        <v>441</v>
      </c>
      <c r="C10" s="109">
        <v>0</v>
      </c>
      <c r="D10" s="109">
        <v>0</v>
      </c>
      <c r="E10" s="104"/>
    </row>
    <row r="11" spans="1:5" ht="12" customHeight="1" x14ac:dyDescent="0.2">
      <c r="A11" s="108">
        <v>1114</v>
      </c>
      <c r="B11" s="104" t="s">
        <v>146</v>
      </c>
      <c r="C11" s="109">
        <v>395999989.44</v>
      </c>
      <c r="D11" s="109">
        <v>202525669.22999999</v>
      </c>
      <c r="E11" s="104"/>
    </row>
    <row r="12" spans="1:5" ht="12" customHeight="1" x14ac:dyDescent="0.2">
      <c r="A12" s="108">
        <v>1115</v>
      </c>
      <c r="B12" s="104" t="s">
        <v>147</v>
      </c>
      <c r="C12" s="109">
        <v>21216738.760000002</v>
      </c>
      <c r="D12" s="109">
        <v>7251930.0899999999</v>
      </c>
      <c r="E12" s="104"/>
    </row>
    <row r="13" spans="1:5" ht="12" customHeight="1" x14ac:dyDescent="0.2">
      <c r="A13" s="108">
        <v>1116</v>
      </c>
      <c r="B13" s="104" t="s">
        <v>442</v>
      </c>
      <c r="C13" s="109">
        <v>13540962.380000001</v>
      </c>
      <c r="D13" s="109">
        <v>3996381.95</v>
      </c>
      <c r="E13" s="104"/>
    </row>
    <row r="14" spans="1:5" ht="12" customHeight="1" x14ac:dyDescent="0.2">
      <c r="A14" s="108">
        <v>1119</v>
      </c>
      <c r="B14" s="104" t="s">
        <v>443</v>
      </c>
      <c r="C14" s="109">
        <v>0</v>
      </c>
      <c r="D14" s="109">
        <v>0</v>
      </c>
      <c r="E14" s="104"/>
    </row>
    <row r="15" spans="1:5" x14ac:dyDescent="0.2">
      <c r="A15" s="108">
        <v>1110</v>
      </c>
      <c r="B15" s="104" t="s">
        <v>444</v>
      </c>
      <c r="C15" s="109">
        <f>SUM(C8:C14)</f>
        <v>522983350.32999998</v>
      </c>
      <c r="D15" s="109">
        <f>SUM(D8:D14)</f>
        <v>259569891.30999997</v>
      </c>
      <c r="E15" s="104"/>
    </row>
    <row r="16" spans="1:5" ht="8.25" customHeight="1" x14ac:dyDescent="0.2">
      <c r="A16" s="104"/>
      <c r="B16" s="104"/>
      <c r="C16" s="104"/>
      <c r="D16" s="104"/>
      <c r="E16" s="104"/>
    </row>
    <row r="17" spans="1:6" x14ac:dyDescent="0.2">
      <c r="A17" s="104"/>
      <c r="B17" s="104"/>
      <c r="C17" s="104"/>
      <c r="D17" s="104"/>
      <c r="E17" s="104"/>
    </row>
    <row r="18" spans="1:6" ht="12" customHeight="1" x14ac:dyDescent="0.2">
      <c r="A18" s="106" t="s">
        <v>128</v>
      </c>
      <c r="B18" s="106"/>
      <c r="C18" s="106"/>
      <c r="D18" s="106"/>
      <c r="E18" s="106"/>
      <c r="F18" s="28"/>
    </row>
    <row r="19" spans="1:6" ht="12" customHeight="1" x14ac:dyDescent="0.2">
      <c r="A19" s="107" t="s">
        <v>102</v>
      </c>
      <c r="B19" s="107" t="s">
        <v>99</v>
      </c>
      <c r="C19" s="107" t="s">
        <v>100</v>
      </c>
      <c r="D19" s="107" t="s">
        <v>445</v>
      </c>
      <c r="E19" s="107" t="s">
        <v>131</v>
      </c>
    </row>
    <row r="20" spans="1:6" ht="12" customHeight="1" x14ac:dyDescent="0.2">
      <c r="A20" s="108">
        <v>1230</v>
      </c>
      <c r="B20" s="104" t="s">
        <v>180</v>
      </c>
      <c r="C20" s="109">
        <f>SUM(C21:C27)</f>
        <v>565859569.88999999</v>
      </c>
      <c r="D20" s="104"/>
      <c r="E20" s="104"/>
    </row>
    <row r="21" spans="1:6" ht="12" customHeight="1" x14ac:dyDescent="0.2">
      <c r="A21" s="108">
        <v>1231</v>
      </c>
      <c r="B21" s="104" t="s">
        <v>181</v>
      </c>
      <c r="C21" s="109">
        <v>390075513.38999999</v>
      </c>
      <c r="D21" s="104"/>
      <c r="E21" s="104"/>
    </row>
    <row r="22" spans="1:6" ht="12" customHeight="1" x14ac:dyDescent="0.2">
      <c r="A22" s="108">
        <v>1232</v>
      </c>
      <c r="B22" s="104" t="s">
        <v>182</v>
      </c>
      <c r="C22" s="109">
        <v>0</v>
      </c>
      <c r="D22" s="104"/>
      <c r="E22" s="104"/>
    </row>
    <row r="23" spans="1:6" ht="12" customHeight="1" x14ac:dyDescent="0.2">
      <c r="A23" s="108">
        <v>1233</v>
      </c>
      <c r="B23" s="104" t="s">
        <v>183</v>
      </c>
      <c r="C23" s="109">
        <v>16684684.16</v>
      </c>
      <c r="D23" s="104"/>
      <c r="E23" s="104"/>
    </row>
    <row r="24" spans="1:6" ht="12" customHeight="1" x14ac:dyDescent="0.2">
      <c r="A24" s="108">
        <v>1234</v>
      </c>
      <c r="B24" s="104" t="s">
        <v>184</v>
      </c>
      <c r="C24" s="109">
        <v>24513280.98</v>
      </c>
      <c r="D24" s="104"/>
      <c r="E24" s="104"/>
    </row>
    <row r="25" spans="1:6" ht="12" customHeight="1" x14ac:dyDescent="0.2">
      <c r="A25" s="108">
        <v>1235</v>
      </c>
      <c r="B25" s="104" t="s">
        <v>185</v>
      </c>
      <c r="C25" s="109">
        <v>125536867.72</v>
      </c>
      <c r="D25" s="104"/>
      <c r="E25" s="104"/>
    </row>
    <row r="26" spans="1:6" ht="12" customHeight="1" x14ac:dyDescent="0.2">
      <c r="A26" s="108">
        <v>1236</v>
      </c>
      <c r="B26" s="104" t="s">
        <v>186</v>
      </c>
      <c r="C26" s="109">
        <v>9049223.6400000006</v>
      </c>
      <c r="D26" s="104"/>
      <c r="E26" s="104"/>
    </row>
    <row r="27" spans="1:6" ht="12" customHeight="1" x14ac:dyDescent="0.2">
      <c r="A27" s="108">
        <v>1239</v>
      </c>
      <c r="B27" s="104" t="s">
        <v>187</v>
      </c>
      <c r="C27" s="109">
        <v>0</v>
      </c>
      <c r="D27" s="104"/>
      <c r="E27" s="104"/>
    </row>
    <row r="28" spans="1:6" ht="12" customHeight="1" x14ac:dyDescent="0.2">
      <c r="A28" s="108">
        <v>1240</v>
      </c>
      <c r="B28" s="104" t="s">
        <v>188</v>
      </c>
      <c r="C28" s="109">
        <f>SUM(C29:C36)</f>
        <v>490446171.99000001</v>
      </c>
      <c r="D28" s="104"/>
      <c r="E28" s="104"/>
    </row>
    <row r="29" spans="1:6" ht="12" customHeight="1" x14ac:dyDescent="0.2">
      <c r="A29" s="108">
        <v>1241</v>
      </c>
      <c r="B29" s="104" t="s">
        <v>189</v>
      </c>
      <c r="C29" s="109">
        <v>38368614.909999996</v>
      </c>
      <c r="D29" s="104"/>
      <c r="E29" s="104"/>
    </row>
    <row r="30" spans="1:6" ht="12" customHeight="1" x14ac:dyDescent="0.2">
      <c r="A30" s="108">
        <v>1242</v>
      </c>
      <c r="B30" s="104" t="s">
        <v>190</v>
      </c>
      <c r="C30" s="109">
        <v>12269448.34</v>
      </c>
      <c r="D30" s="104"/>
      <c r="E30" s="104"/>
    </row>
    <row r="31" spans="1:6" ht="12" customHeight="1" x14ac:dyDescent="0.2">
      <c r="A31" s="108">
        <v>1243</v>
      </c>
      <c r="B31" s="104" t="s">
        <v>191</v>
      </c>
      <c r="C31" s="109">
        <v>159762.84</v>
      </c>
      <c r="D31" s="104"/>
      <c r="E31" s="104"/>
    </row>
    <row r="32" spans="1:6" ht="12" customHeight="1" x14ac:dyDescent="0.2">
      <c r="A32" s="108">
        <v>1244</v>
      </c>
      <c r="B32" s="104" t="s">
        <v>192</v>
      </c>
      <c r="C32" s="109">
        <v>339426880.25</v>
      </c>
      <c r="D32" s="104"/>
      <c r="E32" s="104"/>
    </row>
    <row r="33" spans="1:5" ht="12" customHeight="1" x14ac:dyDescent="0.2">
      <c r="A33" s="108">
        <v>1245</v>
      </c>
      <c r="B33" s="104" t="s">
        <v>193</v>
      </c>
      <c r="C33" s="109">
        <v>20355135.780000001</v>
      </c>
      <c r="D33" s="104"/>
      <c r="E33" s="104"/>
    </row>
    <row r="34" spans="1:5" ht="12" customHeight="1" x14ac:dyDescent="0.2">
      <c r="A34" s="108">
        <v>1246</v>
      </c>
      <c r="B34" s="104" t="s">
        <v>194</v>
      </c>
      <c r="C34" s="109">
        <v>76154329.870000005</v>
      </c>
      <c r="D34" s="104"/>
      <c r="E34" s="104"/>
    </row>
    <row r="35" spans="1:5" ht="12" customHeight="1" x14ac:dyDescent="0.2">
      <c r="A35" s="108">
        <v>1247</v>
      </c>
      <c r="B35" s="104" t="s">
        <v>195</v>
      </c>
      <c r="C35" s="109">
        <v>3712000</v>
      </c>
      <c r="D35" s="104"/>
      <c r="E35" s="104"/>
    </row>
    <row r="36" spans="1:5" ht="12" customHeight="1" x14ac:dyDescent="0.2">
      <c r="A36" s="108">
        <v>1248</v>
      </c>
      <c r="B36" s="104" t="s">
        <v>196</v>
      </c>
      <c r="C36" s="109">
        <v>0</v>
      </c>
      <c r="D36" s="104"/>
      <c r="E36" s="104"/>
    </row>
    <row r="37" spans="1:5" ht="12" customHeight="1" x14ac:dyDescent="0.2">
      <c r="A37" s="108">
        <v>1250</v>
      </c>
      <c r="B37" s="104" t="s">
        <v>198</v>
      </c>
      <c r="C37" s="109">
        <f>SUM(C38:C42)</f>
        <v>11068991.799999999</v>
      </c>
      <c r="D37" s="104"/>
      <c r="E37" s="104"/>
    </row>
    <row r="38" spans="1:5" ht="12" customHeight="1" x14ac:dyDescent="0.2">
      <c r="A38" s="108">
        <v>1251</v>
      </c>
      <c r="B38" s="104" t="s">
        <v>199</v>
      </c>
      <c r="C38" s="109">
        <v>9159351.4499999993</v>
      </c>
      <c r="D38" s="104"/>
      <c r="E38" s="104"/>
    </row>
    <row r="39" spans="1:5" ht="12" customHeight="1" x14ac:dyDescent="0.2">
      <c r="A39" s="108">
        <v>1252</v>
      </c>
      <c r="B39" s="104" t="s">
        <v>200</v>
      </c>
      <c r="C39" s="109">
        <v>0</v>
      </c>
      <c r="D39" s="104"/>
      <c r="E39" s="104"/>
    </row>
    <row r="40" spans="1:5" ht="12" customHeight="1" x14ac:dyDescent="0.2">
      <c r="A40" s="108">
        <v>1253</v>
      </c>
      <c r="B40" s="104" t="s">
        <v>201</v>
      </c>
      <c r="C40" s="109">
        <v>0</v>
      </c>
      <c r="D40" s="104"/>
      <c r="E40" s="104"/>
    </row>
    <row r="41" spans="1:5" ht="12" customHeight="1" x14ac:dyDescent="0.2">
      <c r="A41" s="108">
        <v>1254</v>
      </c>
      <c r="B41" s="104" t="s">
        <v>202</v>
      </c>
      <c r="C41" s="109">
        <v>1909640.35</v>
      </c>
      <c r="D41" s="104"/>
      <c r="E41" s="104"/>
    </row>
    <row r="42" spans="1:5" ht="12" customHeight="1" x14ac:dyDescent="0.2">
      <c r="A42" s="108">
        <v>1259</v>
      </c>
      <c r="B42" s="104" t="s">
        <v>203</v>
      </c>
      <c r="C42" s="109">
        <v>0</v>
      </c>
      <c r="D42" s="104"/>
      <c r="E42" s="104"/>
    </row>
    <row r="43" spans="1:5" x14ac:dyDescent="0.2">
      <c r="A43" s="104"/>
      <c r="B43" s="104"/>
      <c r="C43" s="104"/>
      <c r="D43" s="104"/>
      <c r="E43" s="104"/>
    </row>
    <row r="44" spans="1:5" x14ac:dyDescent="0.2">
      <c r="A44" s="106" t="s">
        <v>136</v>
      </c>
      <c r="B44" s="106"/>
      <c r="C44" s="106"/>
      <c r="D44" s="106"/>
      <c r="E44" s="106"/>
    </row>
    <row r="45" spans="1:5" x14ac:dyDescent="0.2">
      <c r="A45" s="107" t="s">
        <v>102</v>
      </c>
      <c r="B45" s="107" t="s">
        <v>99</v>
      </c>
      <c r="C45" s="107" t="s">
        <v>129</v>
      </c>
      <c r="D45" s="107" t="s">
        <v>130</v>
      </c>
      <c r="E45" s="107"/>
    </row>
    <row r="46" spans="1:5" x14ac:dyDescent="0.2">
      <c r="A46" s="108">
        <v>5500</v>
      </c>
      <c r="B46" s="104" t="s">
        <v>391</v>
      </c>
      <c r="C46" s="109">
        <f>C47+C56+C59+C65+C67+C69</f>
        <v>419692492.82999998</v>
      </c>
      <c r="D46" s="109">
        <f>D47+D56+D59+D65+D67+D69</f>
        <v>0</v>
      </c>
      <c r="E46" s="104"/>
    </row>
    <row r="47" spans="1:5" x14ac:dyDescent="0.2">
      <c r="A47" s="108">
        <v>5510</v>
      </c>
      <c r="B47" s="104" t="s">
        <v>392</v>
      </c>
      <c r="C47" s="109">
        <f>SUM(C48:C55)</f>
        <v>419692492.82999998</v>
      </c>
      <c r="D47" s="109">
        <f>SUM(D48:D55)</f>
        <v>0</v>
      </c>
      <c r="E47" s="104"/>
    </row>
    <row r="48" spans="1:5" x14ac:dyDescent="0.2">
      <c r="A48" s="108">
        <v>5511</v>
      </c>
      <c r="B48" s="104" t="s">
        <v>393</v>
      </c>
      <c r="C48" s="109">
        <v>0</v>
      </c>
      <c r="D48" s="109">
        <v>0</v>
      </c>
      <c r="E48" s="104"/>
    </row>
    <row r="49" spans="1:5" x14ac:dyDescent="0.2">
      <c r="A49" s="108">
        <v>5512</v>
      </c>
      <c r="B49" s="104" t="s">
        <v>394</v>
      </c>
      <c r="C49" s="109">
        <v>0</v>
      </c>
      <c r="D49" s="109">
        <v>0</v>
      </c>
      <c r="E49" s="104"/>
    </row>
    <row r="50" spans="1:5" x14ac:dyDescent="0.2">
      <c r="A50" s="108">
        <v>5513</v>
      </c>
      <c r="B50" s="104" t="s">
        <v>395</v>
      </c>
      <c r="C50" s="109">
        <v>0</v>
      </c>
      <c r="D50" s="109">
        <v>0</v>
      </c>
      <c r="E50" s="104"/>
    </row>
    <row r="51" spans="1:5" x14ac:dyDescent="0.2">
      <c r="A51" s="108">
        <v>5514</v>
      </c>
      <c r="B51" s="104" t="s">
        <v>396</v>
      </c>
      <c r="C51" s="109">
        <v>0</v>
      </c>
      <c r="D51" s="109">
        <v>0</v>
      </c>
      <c r="E51" s="104"/>
    </row>
    <row r="52" spans="1:5" x14ac:dyDescent="0.2">
      <c r="A52" s="108">
        <v>5515</v>
      </c>
      <c r="B52" s="104" t="s">
        <v>397</v>
      </c>
      <c r="C52" s="109">
        <v>0</v>
      </c>
      <c r="D52" s="109">
        <v>0</v>
      </c>
      <c r="E52" s="104"/>
    </row>
    <row r="53" spans="1:5" x14ac:dyDescent="0.2">
      <c r="A53" s="108">
        <v>5516</v>
      </c>
      <c r="B53" s="104" t="s">
        <v>398</v>
      </c>
      <c r="C53" s="109">
        <v>0</v>
      </c>
      <c r="D53" s="109">
        <v>0</v>
      </c>
      <c r="E53" s="104"/>
    </row>
    <row r="54" spans="1:5" x14ac:dyDescent="0.2">
      <c r="A54" s="108">
        <v>5517</v>
      </c>
      <c r="B54" s="104" t="s">
        <v>399</v>
      </c>
      <c r="C54" s="109">
        <v>0</v>
      </c>
      <c r="D54" s="109">
        <v>0</v>
      </c>
      <c r="E54" s="104"/>
    </row>
    <row r="55" spans="1:5" x14ac:dyDescent="0.2">
      <c r="A55" s="108">
        <v>5518</v>
      </c>
      <c r="B55" s="104" t="s">
        <v>53</v>
      </c>
      <c r="C55" s="109">
        <v>419692492.82999998</v>
      </c>
      <c r="D55" s="109">
        <v>0</v>
      </c>
      <c r="E55" s="104"/>
    </row>
    <row r="56" spans="1:5" x14ac:dyDescent="0.2">
      <c r="A56" s="108">
        <v>5520</v>
      </c>
      <c r="B56" s="104" t="s">
        <v>52</v>
      </c>
      <c r="C56" s="109">
        <f>SUM(C57:C58)</f>
        <v>0</v>
      </c>
      <c r="D56" s="109">
        <f>SUM(D57:D58)</f>
        <v>0</v>
      </c>
      <c r="E56" s="104"/>
    </row>
    <row r="57" spans="1:5" x14ac:dyDescent="0.2">
      <c r="A57" s="108">
        <v>5521</v>
      </c>
      <c r="B57" s="104" t="s">
        <v>400</v>
      </c>
      <c r="C57" s="109">
        <v>0</v>
      </c>
      <c r="D57" s="109">
        <v>0</v>
      </c>
      <c r="E57" s="104"/>
    </row>
    <row r="58" spans="1:5" x14ac:dyDescent="0.2">
      <c r="A58" s="108">
        <v>5522</v>
      </c>
      <c r="B58" s="104" t="s">
        <v>401</v>
      </c>
      <c r="C58" s="109">
        <v>0</v>
      </c>
      <c r="D58" s="109">
        <v>0</v>
      </c>
      <c r="E58" s="104"/>
    </row>
    <row r="59" spans="1:5" x14ac:dyDescent="0.2">
      <c r="A59" s="108">
        <v>5530</v>
      </c>
      <c r="B59" s="104" t="s">
        <v>402</v>
      </c>
      <c r="C59" s="109">
        <f>SUM(C60:C64)</f>
        <v>0</v>
      </c>
      <c r="D59" s="109">
        <f>SUM(D60:D64)</f>
        <v>0</v>
      </c>
      <c r="E59" s="104"/>
    </row>
    <row r="60" spans="1:5" x14ac:dyDescent="0.2">
      <c r="A60" s="108">
        <v>5531</v>
      </c>
      <c r="B60" s="104" t="s">
        <v>403</v>
      </c>
      <c r="C60" s="109">
        <v>0</v>
      </c>
      <c r="D60" s="109">
        <v>0</v>
      </c>
      <c r="E60" s="104"/>
    </row>
    <row r="61" spans="1:5" x14ac:dyDescent="0.2">
      <c r="A61" s="108">
        <v>5532</v>
      </c>
      <c r="B61" s="104" t="s">
        <v>404</v>
      </c>
      <c r="C61" s="109">
        <v>0</v>
      </c>
      <c r="D61" s="109">
        <v>0</v>
      </c>
      <c r="E61" s="104"/>
    </row>
    <row r="62" spans="1:5" x14ac:dyDescent="0.2">
      <c r="A62" s="108">
        <v>5533</v>
      </c>
      <c r="B62" s="104" t="s">
        <v>405</v>
      </c>
      <c r="C62" s="109">
        <v>0</v>
      </c>
      <c r="D62" s="109">
        <v>0</v>
      </c>
      <c r="E62" s="104"/>
    </row>
    <row r="63" spans="1:5" x14ac:dyDescent="0.2">
      <c r="A63" s="108">
        <v>5534</v>
      </c>
      <c r="B63" s="104" t="s">
        <v>406</v>
      </c>
      <c r="C63" s="109">
        <v>0</v>
      </c>
      <c r="D63" s="109">
        <v>0</v>
      </c>
      <c r="E63" s="104"/>
    </row>
    <row r="64" spans="1:5" x14ac:dyDescent="0.2">
      <c r="A64" s="108">
        <v>5535</v>
      </c>
      <c r="B64" s="104" t="s">
        <v>407</v>
      </c>
      <c r="C64" s="109">
        <v>0</v>
      </c>
      <c r="D64" s="109">
        <v>0</v>
      </c>
      <c r="E64" s="104"/>
    </row>
    <row r="65" spans="1:5" x14ac:dyDescent="0.2">
      <c r="A65" s="108">
        <v>5540</v>
      </c>
      <c r="B65" s="104" t="s">
        <v>408</v>
      </c>
      <c r="C65" s="109">
        <f>SUM(C66)</f>
        <v>0</v>
      </c>
      <c r="D65" s="109">
        <f>SUM(D66)</f>
        <v>0</v>
      </c>
      <c r="E65" s="104"/>
    </row>
    <row r="66" spans="1:5" x14ac:dyDescent="0.2">
      <c r="A66" s="108">
        <v>5541</v>
      </c>
      <c r="B66" s="104" t="s">
        <v>408</v>
      </c>
      <c r="C66" s="109">
        <v>0</v>
      </c>
      <c r="D66" s="109">
        <v>0</v>
      </c>
      <c r="E66" s="104"/>
    </row>
    <row r="67" spans="1:5" x14ac:dyDescent="0.2">
      <c r="A67" s="108">
        <v>5550</v>
      </c>
      <c r="B67" s="104" t="s">
        <v>409</v>
      </c>
      <c r="C67" s="109">
        <f>SUM(C68)</f>
        <v>0</v>
      </c>
      <c r="D67" s="109">
        <f>SUM(D68)</f>
        <v>0</v>
      </c>
      <c r="E67" s="104"/>
    </row>
    <row r="68" spans="1:5" x14ac:dyDescent="0.2">
      <c r="A68" s="108">
        <v>5551</v>
      </c>
      <c r="B68" s="104" t="s">
        <v>409</v>
      </c>
      <c r="C68" s="109">
        <v>0</v>
      </c>
      <c r="D68" s="109">
        <v>0</v>
      </c>
      <c r="E68" s="104"/>
    </row>
    <row r="69" spans="1:5" x14ac:dyDescent="0.2">
      <c r="A69" s="108">
        <v>5590</v>
      </c>
      <c r="B69" s="104" t="s">
        <v>410</v>
      </c>
      <c r="C69" s="109">
        <f>SUM(C70:C77)</f>
        <v>0</v>
      </c>
      <c r="D69" s="109">
        <f>SUM(D70:D77)</f>
        <v>0</v>
      </c>
      <c r="E69" s="104"/>
    </row>
    <row r="70" spans="1:5" x14ac:dyDescent="0.2">
      <c r="A70" s="108">
        <v>5591</v>
      </c>
      <c r="B70" s="104" t="s">
        <v>411</v>
      </c>
      <c r="C70" s="109">
        <v>0</v>
      </c>
      <c r="D70" s="109">
        <v>0</v>
      </c>
      <c r="E70" s="104"/>
    </row>
    <row r="71" spans="1:5" x14ac:dyDescent="0.2">
      <c r="A71" s="108">
        <v>5592</v>
      </c>
      <c r="B71" s="104" t="s">
        <v>412</v>
      </c>
      <c r="C71" s="109">
        <v>0</v>
      </c>
      <c r="D71" s="109">
        <v>0</v>
      </c>
      <c r="E71" s="104"/>
    </row>
    <row r="72" spans="1:5" x14ac:dyDescent="0.2">
      <c r="A72" s="108">
        <v>5593</v>
      </c>
      <c r="B72" s="104" t="s">
        <v>413</v>
      </c>
      <c r="C72" s="109">
        <v>0</v>
      </c>
      <c r="D72" s="109">
        <v>0</v>
      </c>
      <c r="E72" s="104"/>
    </row>
    <row r="73" spans="1:5" x14ac:dyDescent="0.2">
      <c r="A73" s="108">
        <v>5594</v>
      </c>
      <c r="B73" s="104" t="s">
        <v>414</v>
      </c>
      <c r="C73" s="109">
        <v>0</v>
      </c>
      <c r="D73" s="109">
        <v>0</v>
      </c>
      <c r="E73" s="104"/>
    </row>
    <row r="74" spans="1:5" x14ac:dyDescent="0.2">
      <c r="A74" s="108">
        <v>5595</v>
      </c>
      <c r="B74" s="104" t="s">
        <v>415</v>
      </c>
      <c r="C74" s="109">
        <v>0</v>
      </c>
      <c r="D74" s="109">
        <v>0</v>
      </c>
      <c r="E74" s="104"/>
    </row>
    <row r="75" spans="1:5" x14ac:dyDescent="0.2">
      <c r="A75" s="108">
        <v>5596</v>
      </c>
      <c r="B75" s="104" t="s">
        <v>308</v>
      </c>
      <c r="C75" s="109">
        <v>0</v>
      </c>
      <c r="D75" s="109">
        <v>0</v>
      </c>
      <c r="E75" s="104"/>
    </row>
    <row r="76" spans="1:5" x14ac:dyDescent="0.2">
      <c r="A76" s="108">
        <v>5597</v>
      </c>
      <c r="B76" s="104" t="s">
        <v>416</v>
      </c>
      <c r="C76" s="109">
        <v>0</v>
      </c>
      <c r="D76" s="109">
        <v>0</v>
      </c>
      <c r="E76" s="104"/>
    </row>
    <row r="77" spans="1:5" x14ac:dyDescent="0.2">
      <c r="A77" s="108">
        <v>5599</v>
      </c>
      <c r="B77" s="104" t="s">
        <v>417</v>
      </c>
      <c r="C77" s="109">
        <v>0</v>
      </c>
      <c r="D77" s="109">
        <v>0</v>
      </c>
      <c r="E77" s="104"/>
    </row>
    <row r="78" spans="1:5" x14ac:dyDescent="0.2">
      <c r="A78" s="108">
        <v>5600</v>
      </c>
      <c r="B78" s="104" t="s">
        <v>51</v>
      </c>
      <c r="C78" s="109">
        <f>C79</f>
        <v>42592571.020000003</v>
      </c>
      <c r="D78" s="109">
        <f>SUM(D79:D80)</f>
        <v>0</v>
      </c>
      <c r="E78" s="104"/>
    </row>
    <row r="79" spans="1:5" x14ac:dyDescent="0.2">
      <c r="A79" s="108">
        <v>5610</v>
      </c>
      <c r="B79" s="104" t="s">
        <v>418</v>
      </c>
      <c r="C79" s="109">
        <f>C80</f>
        <v>42592571.020000003</v>
      </c>
      <c r="D79" s="109">
        <v>0</v>
      </c>
      <c r="E79" s="104"/>
    </row>
    <row r="80" spans="1:5" x14ac:dyDescent="0.2">
      <c r="A80" s="108">
        <v>5611</v>
      </c>
      <c r="B80" s="104" t="s">
        <v>419</v>
      </c>
      <c r="C80" s="109">
        <v>42592571.020000003</v>
      </c>
      <c r="D80" s="109">
        <v>0</v>
      </c>
      <c r="E80" s="10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rintOptions horizontalCentered="1"/>
  <pageMargins left="0.51181102362204722" right="0.51181102362204722" top="0.35433070866141736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1"/>
  <sheetViews>
    <sheetView showGridLines="0" workbookViewId="0">
      <selection sqref="A1:D1"/>
    </sheetView>
  </sheetViews>
  <sheetFormatPr baseColWidth="10" defaultColWidth="11.42578125" defaultRowHeight="11.25" x14ac:dyDescent="0.2"/>
  <cols>
    <col min="1" max="1" width="1.7109375" style="33" customWidth="1"/>
    <col min="2" max="2" width="63.140625" style="33" customWidth="1"/>
    <col min="3" max="4" width="17.7109375" style="33" customWidth="1"/>
    <col min="5" max="16384" width="11.42578125" style="33"/>
  </cols>
  <sheetData>
    <row r="1" spans="1:4" s="31" customFormat="1" ht="18.95" customHeight="1" x14ac:dyDescent="0.25">
      <c r="A1" s="144" t="str">
        <f>'Notas a los Edos Financieros'!A1</f>
        <v>MUNICIPIO DE CELAYA, GUANAJUATO</v>
      </c>
      <c r="B1" s="144"/>
      <c r="C1" s="144"/>
      <c r="D1" s="144"/>
    </row>
    <row r="2" spans="1:4" s="31" customFormat="1" ht="18.95" customHeight="1" x14ac:dyDescent="0.25">
      <c r="A2" s="144" t="s">
        <v>450</v>
      </c>
      <c r="B2" s="144"/>
      <c r="C2" s="144"/>
      <c r="D2" s="144"/>
    </row>
    <row r="3" spans="1:4" s="31" customFormat="1" ht="18.95" customHeight="1" x14ac:dyDescent="0.25">
      <c r="A3" s="144" t="str">
        <f>'Notas a los Edos Financieros'!A3</f>
        <v xml:space="preserve"> del 1 de Enero al 30 de Septiembre de 2019</v>
      </c>
      <c r="B3" s="144"/>
      <c r="C3" s="144"/>
      <c r="D3" s="144"/>
    </row>
    <row r="4" spans="1:4" s="34" customFormat="1" ht="18.95" customHeight="1" x14ac:dyDescent="0.2">
      <c r="A4" s="145" t="s">
        <v>446</v>
      </c>
      <c r="B4" s="145"/>
      <c r="C4" s="145"/>
      <c r="D4" s="145"/>
    </row>
    <row r="5" spans="1:4" s="32" customFormat="1" x14ac:dyDescent="0.2">
      <c r="A5" s="35"/>
      <c r="B5" s="36"/>
      <c r="C5" s="36"/>
      <c r="D5" s="56"/>
    </row>
    <row r="6" spans="1:4" x14ac:dyDescent="0.2">
      <c r="A6" s="66" t="s">
        <v>480</v>
      </c>
      <c r="B6" s="66"/>
      <c r="C6" s="93">
        <v>1441268987.52</v>
      </c>
      <c r="D6" s="58"/>
    </row>
    <row r="7" spans="1:4" x14ac:dyDescent="0.2">
      <c r="A7" s="67"/>
      <c r="B7" s="68"/>
      <c r="C7" s="69"/>
      <c r="D7" s="58"/>
    </row>
    <row r="8" spans="1:4" x14ac:dyDescent="0.2">
      <c r="A8" s="78" t="s">
        <v>481</v>
      </c>
      <c r="B8" s="78"/>
      <c r="C8" s="70">
        <v>0</v>
      </c>
      <c r="D8" s="57"/>
    </row>
    <row r="9" spans="1:4" x14ac:dyDescent="0.2">
      <c r="A9" s="87" t="s">
        <v>482</v>
      </c>
      <c r="B9" s="86" t="s">
        <v>295</v>
      </c>
      <c r="C9" s="71">
        <v>0</v>
      </c>
      <c r="D9" s="59"/>
    </row>
    <row r="10" spans="1:4" x14ac:dyDescent="0.2">
      <c r="A10" s="72" t="s">
        <v>483</v>
      </c>
      <c r="B10" s="73" t="s">
        <v>484</v>
      </c>
      <c r="C10" s="71">
        <v>0</v>
      </c>
      <c r="D10" s="59"/>
    </row>
    <row r="11" spans="1:4" x14ac:dyDescent="0.2">
      <c r="A11" s="72" t="s">
        <v>485</v>
      </c>
      <c r="B11" s="73" t="s">
        <v>303</v>
      </c>
      <c r="C11" s="71">
        <v>0</v>
      </c>
      <c r="D11" s="59"/>
    </row>
    <row r="12" spans="1:4" x14ac:dyDescent="0.2">
      <c r="A12" s="72" t="s">
        <v>486</v>
      </c>
      <c r="B12" s="73" t="s">
        <v>304</v>
      </c>
      <c r="C12" s="71">
        <v>0</v>
      </c>
      <c r="D12" s="59"/>
    </row>
    <row r="13" spans="1:4" x14ac:dyDescent="0.2">
      <c r="A13" s="72" t="s">
        <v>487</v>
      </c>
      <c r="B13" s="73" t="s">
        <v>305</v>
      </c>
      <c r="C13" s="71">
        <v>0</v>
      </c>
      <c r="D13" s="59"/>
    </row>
    <row r="14" spans="1:4" x14ac:dyDescent="0.2">
      <c r="A14" s="74" t="s">
        <v>488</v>
      </c>
      <c r="B14" s="75" t="s">
        <v>489</v>
      </c>
      <c r="C14" s="71">
        <v>2317669.9</v>
      </c>
      <c r="D14" s="59"/>
    </row>
    <row r="15" spans="1:4" x14ac:dyDescent="0.2">
      <c r="A15" s="85"/>
      <c r="B15" s="76"/>
      <c r="C15" s="77"/>
      <c r="D15" s="57"/>
    </row>
    <row r="16" spans="1:4" x14ac:dyDescent="0.2">
      <c r="A16" s="78" t="s">
        <v>55</v>
      </c>
      <c r="B16" s="68"/>
      <c r="C16" s="70">
        <v>0</v>
      </c>
      <c r="D16" s="59"/>
    </row>
    <row r="17" spans="1:4" x14ac:dyDescent="0.2">
      <c r="A17" s="79">
        <v>3.1</v>
      </c>
      <c r="B17" s="73" t="s">
        <v>490</v>
      </c>
      <c r="C17" s="71">
        <v>0</v>
      </c>
      <c r="D17" s="59"/>
    </row>
    <row r="18" spans="1:4" x14ac:dyDescent="0.2">
      <c r="A18" s="80">
        <v>3.2</v>
      </c>
      <c r="B18" s="73" t="s">
        <v>491</v>
      </c>
      <c r="C18" s="71">
        <v>0</v>
      </c>
      <c r="D18" s="59"/>
    </row>
    <row r="19" spans="1:4" x14ac:dyDescent="0.2">
      <c r="A19" s="80">
        <v>3.3</v>
      </c>
      <c r="B19" s="75" t="s">
        <v>492</v>
      </c>
      <c r="C19" s="81">
        <v>85022607.25</v>
      </c>
      <c r="D19" s="59"/>
    </row>
    <row r="20" spans="1:4" x14ac:dyDescent="0.2">
      <c r="A20" s="67"/>
      <c r="B20" s="82"/>
      <c r="C20" s="83"/>
      <c r="D20" s="59"/>
    </row>
    <row r="21" spans="1:4" x14ac:dyDescent="0.2">
      <c r="A21" s="84" t="s">
        <v>54</v>
      </c>
      <c r="B21" s="84"/>
      <c r="C21" s="93">
        <v>1358564050.1700001</v>
      </c>
      <c r="D21" s="58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9"/>
  <sheetViews>
    <sheetView showGridLines="0" workbookViewId="0">
      <selection activeCell="C39" sqref="C39"/>
    </sheetView>
  </sheetViews>
  <sheetFormatPr baseColWidth="10" defaultColWidth="11.42578125" defaultRowHeight="11.25" x14ac:dyDescent="0.2"/>
  <cols>
    <col min="1" max="1" width="1.7109375" style="33" customWidth="1"/>
    <col min="2" max="2" width="62.140625" style="33" customWidth="1"/>
    <col min="3" max="3" width="17.7109375" style="33" customWidth="1"/>
    <col min="4" max="4" width="17.7109375" style="39" customWidth="1"/>
    <col min="5" max="16384" width="11.42578125" style="33"/>
  </cols>
  <sheetData>
    <row r="1" spans="1:5" s="37" customFormat="1" ht="18.95" customHeight="1" x14ac:dyDescent="0.25">
      <c r="A1" s="146" t="str">
        <f>'Notas a los Edos Financieros'!A1</f>
        <v>MUNICIPIO DE CELAYA, GUANAJUATO</v>
      </c>
      <c r="B1" s="146"/>
      <c r="C1" s="146"/>
      <c r="D1" s="146"/>
    </row>
    <row r="2" spans="1:5" s="37" customFormat="1" ht="18.95" customHeight="1" x14ac:dyDescent="0.25">
      <c r="A2" s="146" t="s">
        <v>451</v>
      </c>
      <c r="B2" s="146"/>
      <c r="C2" s="146"/>
      <c r="D2" s="146"/>
    </row>
    <row r="3" spans="1:5" s="37" customFormat="1" ht="18.95" customHeight="1" x14ac:dyDescent="0.25">
      <c r="A3" s="146" t="str">
        <f>'Notas a los Edos Financieros'!A3</f>
        <v xml:space="preserve"> del 1 de Enero al 30 de Septiembre de 2019</v>
      </c>
      <c r="B3" s="146"/>
      <c r="C3" s="146"/>
      <c r="D3" s="146"/>
    </row>
    <row r="4" spans="1:5" s="90" customFormat="1" x14ac:dyDescent="0.2">
      <c r="A4" s="147"/>
      <c r="B4" s="147"/>
      <c r="C4" s="147"/>
      <c r="D4" s="147"/>
    </row>
    <row r="5" spans="1:5" x14ac:dyDescent="0.2">
      <c r="A5" s="96" t="s">
        <v>493</v>
      </c>
      <c r="B5" s="92"/>
      <c r="C5" s="110">
        <v>1075074218.1099999</v>
      </c>
      <c r="D5" s="88"/>
      <c r="E5" s="90"/>
    </row>
    <row r="6" spans="1:5" x14ac:dyDescent="0.2">
      <c r="A6" s="94"/>
      <c r="B6" s="122"/>
      <c r="C6" s="111"/>
      <c r="D6" s="88"/>
      <c r="E6" s="90"/>
    </row>
    <row r="7" spans="1:5" x14ac:dyDescent="0.2">
      <c r="A7" s="123" t="s">
        <v>494</v>
      </c>
      <c r="B7" s="124"/>
      <c r="C7" s="112">
        <f>SUM(C8:C28)</f>
        <v>150596963.06999999</v>
      </c>
      <c r="D7" s="88"/>
      <c r="E7" s="90"/>
    </row>
    <row r="8" spans="1:5" x14ac:dyDescent="0.2">
      <c r="A8" s="125">
        <v>2.1</v>
      </c>
      <c r="B8" s="126" t="s">
        <v>323</v>
      </c>
      <c r="C8" s="113">
        <v>0</v>
      </c>
      <c r="D8" s="38"/>
      <c r="E8" s="90"/>
    </row>
    <row r="9" spans="1:5" x14ac:dyDescent="0.2">
      <c r="A9" s="125">
        <v>2.2000000000000002</v>
      </c>
      <c r="B9" s="126" t="s">
        <v>320</v>
      </c>
      <c r="C9" s="113">
        <v>0</v>
      </c>
      <c r="D9" s="38"/>
      <c r="E9" s="90"/>
    </row>
    <row r="10" spans="1:5" x14ac:dyDescent="0.2">
      <c r="A10" s="127">
        <v>2.2999999999999998</v>
      </c>
      <c r="B10" s="128" t="s">
        <v>189</v>
      </c>
      <c r="C10" s="113">
        <v>1202717.1200000001</v>
      </c>
      <c r="D10" s="38"/>
      <c r="E10" s="90"/>
    </row>
    <row r="11" spans="1:5" x14ac:dyDescent="0.2">
      <c r="A11" s="127">
        <v>2.4</v>
      </c>
      <c r="B11" s="128" t="s">
        <v>190</v>
      </c>
      <c r="C11" s="113">
        <v>396298.11</v>
      </c>
      <c r="D11" s="38"/>
      <c r="E11" s="90"/>
    </row>
    <row r="12" spans="1:5" x14ac:dyDescent="0.2">
      <c r="A12" s="127">
        <v>2.5</v>
      </c>
      <c r="B12" s="128" t="s">
        <v>191</v>
      </c>
      <c r="C12" s="113">
        <v>0</v>
      </c>
      <c r="D12" s="38"/>
      <c r="E12" s="90"/>
    </row>
    <row r="13" spans="1:5" x14ac:dyDescent="0.2">
      <c r="A13" s="127">
        <v>2.6</v>
      </c>
      <c r="B13" s="128" t="s">
        <v>192</v>
      </c>
      <c r="C13" s="113">
        <v>7268480</v>
      </c>
      <c r="D13" s="38"/>
      <c r="E13" s="90"/>
    </row>
    <row r="14" spans="1:5" x14ac:dyDescent="0.2">
      <c r="A14" s="127">
        <v>2.7</v>
      </c>
      <c r="B14" s="128" t="s">
        <v>193</v>
      </c>
      <c r="C14" s="113">
        <v>0</v>
      </c>
      <c r="D14" s="38"/>
      <c r="E14" s="90"/>
    </row>
    <row r="15" spans="1:5" x14ac:dyDescent="0.2">
      <c r="A15" s="127">
        <v>2.8</v>
      </c>
      <c r="B15" s="128" t="s">
        <v>194</v>
      </c>
      <c r="C15" s="113">
        <v>4608455.8499999996</v>
      </c>
      <c r="D15" s="38"/>
      <c r="E15" s="90"/>
    </row>
    <row r="16" spans="1:5" x14ac:dyDescent="0.2">
      <c r="A16" s="127">
        <v>2.9</v>
      </c>
      <c r="B16" s="128" t="s">
        <v>196</v>
      </c>
      <c r="C16" s="113">
        <v>0</v>
      </c>
      <c r="D16" s="38"/>
      <c r="E16" s="90"/>
    </row>
    <row r="17" spans="1:5" x14ac:dyDescent="0.2">
      <c r="A17" s="127" t="s">
        <v>495</v>
      </c>
      <c r="B17" s="128" t="s">
        <v>496</v>
      </c>
      <c r="C17" s="113">
        <v>102470959.13</v>
      </c>
      <c r="D17" s="38"/>
      <c r="E17" s="90"/>
    </row>
    <row r="18" spans="1:5" x14ac:dyDescent="0.2">
      <c r="A18" s="127" t="s">
        <v>497</v>
      </c>
      <c r="B18" s="128" t="s">
        <v>198</v>
      </c>
      <c r="C18" s="113">
        <v>26601.119999999999</v>
      </c>
      <c r="D18" s="38"/>
      <c r="E18" s="90"/>
    </row>
    <row r="19" spans="1:5" x14ac:dyDescent="0.2">
      <c r="A19" s="127" t="s">
        <v>498</v>
      </c>
      <c r="B19" s="128" t="s">
        <v>499</v>
      </c>
      <c r="C19" s="113">
        <v>13263358.859999999</v>
      </c>
      <c r="D19" s="38"/>
      <c r="E19" s="90"/>
    </row>
    <row r="20" spans="1:5" x14ac:dyDescent="0.2">
      <c r="A20" s="127" t="s">
        <v>500</v>
      </c>
      <c r="B20" s="128" t="s">
        <v>501</v>
      </c>
      <c r="C20" s="113">
        <v>0</v>
      </c>
      <c r="D20" s="38"/>
      <c r="E20" s="90"/>
    </row>
    <row r="21" spans="1:5" x14ac:dyDescent="0.2">
      <c r="A21" s="127" t="s">
        <v>502</v>
      </c>
      <c r="B21" s="128" t="s">
        <v>503</v>
      </c>
      <c r="C21" s="113">
        <v>0</v>
      </c>
      <c r="D21" s="38"/>
      <c r="E21" s="90"/>
    </row>
    <row r="22" spans="1:5" ht="15" x14ac:dyDescent="0.25">
      <c r="A22" s="129" t="s">
        <v>504</v>
      </c>
      <c r="B22" s="128" t="s">
        <v>505</v>
      </c>
      <c r="C22" s="113">
        <v>0</v>
      </c>
      <c r="D22" s="38"/>
      <c r="E22" s="90"/>
    </row>
    <row r="23" spans="1:5" x14ac:dyDescent="0.2">
      <c r="A23" s="127" t="s">
        <v>506</v>
      </c>
      <c r="B23" s="128" t="s">
        <v>507</v>
      </c>
      <c r="C23" s="113">
        <v>0</v>
      </c>
      <c r="D23" s="38"/>
      <c r="E23" s="90"/>
    </row>
    <row r="24" spans="1:5" x14ac:dyDescent="0.2">
      <c r="A24" s="127" t="s">
        <v>508</v>
      </c>
      <c r="B24" s="128" t="s">
        <v>509</v>
      </c>
      <c r="C24" s="113">
        <v>0</v>
      </c>
      <c r="D24" s="38"/>
      <c r="E24" s="90"/>
    </row>
    <row r="25" spans="1:5" x14ac:dyDescent="0.2">
      <c r="A25" s="127" t="s">
        <v>510</v>
      </c>
      <c r="B25" s="128" t="s">
        <v>511</v>
      </c>
      <c r="C25" s="113">
        <v>0</v>
      </c>
      <c r="D25" s="38"/>
      <c r="E25" s="90"/>
    </row>
    <row r="26" spans="1:5" x14ac:dyDescent="0.2">
      <c r="A26" s="127" t="s">
        <v>512</v>
      </c>
      <c r="B26" s="128" t="s">
        <v>513</v>
      </c>
      <c r="C26" s="113">
        <v>21360092.879999999</v>
      </c>
      <c r="D26" s="88"/>
      <c r="E26" s="90"/>
    </row>
    <row r="27" spans="1:5" x14ac:dyDescent="0.2">
      <c r="A27" s="127" t="s">
        <v>514</v>
      </c>
      <c r="B27" s="128" t="s">
        <v>515</v>
      </c>
      <c r="C27" s="113">
        <v>0</v>
      </c>
      <c r="D27" s="38"/>
      <c r="E27" s="90"/>
    </row>
    <row r="28" spans="1:5" x14ac:dyDescent="0.2">
      <c r="A28" s="127" t="s">
        <v>516</v>
      </c>
      <c r="B28" s="126" t="s">
        <v>517</v>
      </c>
      <c r="C28" s="113">
        <v>0</v>
      </c>
      <c r="D28" s="38"/>
      <c r="E28" s="90"/>
    </row>
    <row r="29" spans="1:5" x14ac:dyDescent="0.2">
      <c r="A29" s="130"/>
      <c r="B29" s="131"/>
      <c r="C29" s="114"/>
      <c r="D29" s="38"/>
      <c r="E29" s="90"/>
    </row>
    <row r="30" spans="1:5" x14ac:dyDescent="0.2">
      <c r="A30" s="132" t="s">
        <v>518</v>
      </c>
      <c r="B30" s="133"/>
      <c r="C30" s="115">
        <f>SUM(C31:C37)</f>
        <v>462467350.82999998</v>
      </c>
      <c r="D30" s="38"/>
      <c r="E30" s="90"/>
    </row>
    <row r="31" spans="1:5" x14ac:dyDescent="0.2">
      <c r="A31" s="127" t="s">
        <v>519</v>
      </c>
      <c r="B31" s="128" t="s">
        <v>392</v>
      </c>
      <c r="C31" s="113">
        <v>419692492.82999998</v>
      </c>
      <c r="D31" s="38"/>
      <c r="E31" s="90"/>
    </row>
    <row r="32" spans="1:5" x14ac:dyDescent="0.2">
      <c r="A32" s="127" t="s">
        <v>520</v>
      </c>
      <c r="B32" s="128" t="s">
        <v>52</v>
      </c>
      <c r="C32" s="113">
        <v>0</v>
      </c>
      <c r="D32" s="38"/>
      <c r="E32" s="90"/>
    </row>
    <row r="33" spans="1:5" x14ac:dyDescent="0.2">
      <c r="A33" s="127" t="s">
        <v>521</v>
      </c>
      <c r="B33" s="128" t="s">
        <v>402</v>
      </c>
      <c r="C33" s="113">
        <v>0</v>
      </c>
      <c r="D33" s="38"/>
      <c r="E33" s="90"/>
    </row>
    <row r="34" spans="1:5" x14ac:dyDescent="0.2">
      <c r="A34" s="127" t="s">
        <v>522</v>
      </c>
      <c r="B34" s="128" t="s">
        <v>523</v>
      </c>
      <c r="C34" s="113">
        <v>0</v>
      </c>
      <c r="D34" s="38"/>
      <c r="E34" s="90"/>
    </row>
    <row r="35" spans="1:5" x14ac:dyDescent="0.2">
      <c r="A35" s="127" t="s">
        <v>524</v>
      </c>
      <c r="B35" s="128" t="s">
        <v>525</v>
      </c>
      <c r="C35" s="113">
        <v>0</v>
      </c>
      <c r="D35" s="88"/>
      <c r="E35" s="90"/>
    </row>
    <row r="36" spans="1:5" x14ac:dyDescent="0.2">
      <c r="A36" s="127" t="s">
        <v>526</v>
      </c>
      <c r="B36" s="128" t="s">
        <v>410</v>
      </c>
      <c r="C36" s="113">
        <v>182286.98</v>
      </c>
      <c r="D36" s="38"/>
      <c r="E36" s="90"/>
    </row>
    <row r="37" spans="1:5" x14ac:dyDescent="0.2">
      <c r="A37" s="127" t="s">
        <v>527</v>
      </c>
      <c r="B37" s="126" t="s">
        <v>528</v>
      </c>
      <c r="C37" s="116">
        <v>42592571.020000003</v>
      </c>
      <c r="D37" s="38"/>
      <c r="E37" s="90"/>
    </row>
    <row r="38" spans="1:5" x14ac:dyDescent="0.2">
      <c r="A38" s="94"/>
      <c r="B38" s="134"/>
      <c r="C38" s="117"/>
    </row>
    <row r="39" spans="1:5" x14ac:dyDescent="0.2">
      <c r="A39" s="95" t="s">
        <v>56</v>
      </c>
      <c r="B39" s="92"/>
      <c r="C39" s="93">
        <f>C5-C7+C30</f>
        <v>1386944605.8699999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topLeftCell="A28" workbookViewId="0">
      <selection activeCell="A54" sqref="A54:XFD58"/>
    </sheetView>
  </sheetViews>
  <sheetFormatPr baseColWidth="10" defaultColWidth="9.140625" defaultRowHeight="11.25" x14ac:dyDescent="0.2"/>
  <cols>
    <col min="1" max="1" width="5.7109375" style="24" bestFit="1" customWidth="1"/>
    <col min="2" max="2" width="68.5703125" style="24" bestFit="1" customWidth="1"/>
    <col min="3" max="3" width="11.42578125" style="24" bestFit="1" customWidth="1"/>
    <col min="4" max="4" width="9.5703125" style="24" bestFit="1" customWidth="1"/>
    <col min="5" max="5" width="10" style="24" bestFit="1" customWidth="1"/>
    <col min="6" max="6" width="11.42578125" style="24" bestFit="1" customWidth="1"/>
    <col min="7" max="7" width="14.85546875" style="24" bestFit="1" customWidth="1"/>
    <col min="8" max="8" width="9.28515625" style="24" bestFit="1" customWidth="1"/>
    <col min="9" max="9" width="12.28515625" style="24" customWidth="1"/>
    <col min="10" max="10" width="13.140625" style="24" customWidth="1"/>
    <col min="11" max="16384" width="9.140625" style="24"/>
  </cols>
  <sheetData>
    <row r="1" spans="1:10" s="52" customFormat="1" ht="18.95" customHeight="1" x14ac:dyDescent="0.2">
      <c r="A1" s="142" t="str">
        <f>'Notas a los Edos Financieros'!A1</f>
        <v>MUNICIPIO DE CELAYA, GUANAJUATO</v>
      </c>
      <c r="B1" s="148"/>
      <c r="C1" s="148"/>
      <c r="D1" s="148"/>
      <c r="E1" s="148"/>
      <c r="F1" s="148"/>
      <c r="G1" s="46" t="s">
        <v>140</v>
      </c>
      <c r="H1" s="47">
        <f>'Notas a los Edos Financieros'!E1</f>
        <v>2019</v>
      </c>
    </row>
    <row r="2" spans="1:10" s="52" customFormat="1" ht="18.95" customHeight="1" x14ac:dyDescent="0.2">
      <c r="A2" s="142" t="str">
        <f>'Notas a los Edos Financieros'!A2</f>
        <v>Notas de Desglose Estado de Situación Financiera</v>
      </c>
      <c r="B2" s="148"/>
      <c r="C2" s="148"/>
      <c r="D2" s="148"/>
      <c r="E2" s="148"/>
      <c r="F2" s="148"/>
      <c r="G2" s="46" t="s">
        <v>142</v>
      </c>
      <c r="H2" s="47" t="str">
        <f>'Notas a los Edos Financieros'!E2</f>
        <v>Trimestral</v>
      </c>
    </row>
    <row r="3" spans="1:10" s="52" customFormat="1" ht="18.95" customHeight="1" x14ac:dyDescent="0.2">
      <c r="A3" s="142" t="str">
        <f>'Notas a los Edos Financieros'!A3</f>
        <v xml:space="preserve"> del 1 de Enero al 30 de Septiembre de 2019</v>
      </c>
      <c r="B3" s="148"/>
      <c r="C3" s="148"/>
      <c r="D3" s="148"/>
      <c r="E3" s="148"/>
      <c r="F3" s="148"/>
      <c r="G3" s="46" t="s">
        <v>144</v>
      </c>
      <c r="H3" s="47">
        <f>'Notas a los Edos Financieros'!E3</f>
        <v>3</v>
      </c>
    </row>
    <row r="4" spans="1:10" s="52" customFormat="1" x14ac:dyDescent="0.2">
      <c r="A4" s="16" t="s">
        <v>145</v>
      </c>
      <c r="B4" s="53"/>
      <c r="C4" s="53"/>
      <c r="D4" s="53"/>
      <c r="E4" s="53"/>
      <c r="F4" s="53"/>
      <c r="G4" s="53"/>
      <c r="H4" s="53"/>
      <c r="I4" s="54"/>
      <c r="J4" s="54"/>
    </row>
    <row r="7" spans="1:10" s="27" customFormat="1" x14ac:dyDescent="0.2">
      <c r="A7" s="99" t="s">
        <v>102</v>
      </c>
      <c r="B7" s="99" t="s">
        <v>447</v>
      </c>
      <c r="C7" s="99" t="s">
        <v>130</v>
      </c>
      <c r="D7" s="99" t="s">
        <v>448</v>
      </c>
      <c r="E7" s="99" t="s">
        <v>449</v>
      </c>
      <c r="F7" s="99" t="s">
        <v>129</v>
      </c>
      <c r="G7" s="99" t="s">
        <v>95</v>
      </c>
      <c r="H7" s="99" t="s">
        <v>132</v>
      </c>
      <c r="I7" s="99" t="s">
        <v>133</v>
      </c>
      <c r="J7" s="99" t="s">
        <v>134</v>
      </c>
    </row>
    <row r="8" spans="1:10" s="40" customFormat="1" x14ac:dyDescent="0.2">
      <c r="A8" s="101">
        <v>7000</v>
      </c>
      <c r="B8" s="102" t="s">
        <v>96</v>
      </c>
      <c r="C8" s="102"/>
      <c r="D8" s="102"/>
      <c r="E8" s="102"/>
      <c r="F8" s="102"/>
      <c r="G8" s="102"/>
      <c r="H8" s="102"/>
      <c r="I8" s="102"/>
      <c r="J8" s="102"/>
    </row>
    <row r="9" spans="1:10" ht="15" x14ac:dyDescent="0.25">
      <c r="A9" s="98">
        <v>7110</v>
      </c>
      <c r="B9" s="98" t="s">
        <v>95</v>
      </c>
      <c r="C9" s="100">
        <v>0</v>
      </c>
      <c r="D9" s="100">
        <v>0</v>
      </c>
      <c r="E9" s="100">
        <v>0</v>
      </c>
      <c r="F9" s="100">
        <v>0</v>
      </c>
      <c r="G9" s="97"/>
      <c r="H9" s="97"/>
      <c r="I9" s="97"/>
      <c r="J9" s="97"/>
    </row>
    <row r="10" spans="1:10" ht="15" x14ac:dyDescent="0.25">
      <c r="A10" s="98">
        <v>7120</v>
      </c>
      <c r="B10" s="98" t="s">
        <v>94</v>
      </c>
      <c r="C10" s="100">
        <v>0</v>
      </c>
      <c r="D10" s="100">
        <v>0</v>
      </c>
      <c r="E10" s="100">
        <v>0</v>
      </c>
      <c r="F10" s="100">
        <v>0</v>
      </c>
      <c r="G10" s="97"/>
      <c r="H10" s="97"/>
      <c r="I10" s="97"/>
      <c r="J10" s="97"/>
    </row>
    <row r="11" spans="1:10" ht="15" x14ac:dyDescent="0.25">
      <c r="A11" s="98">
        <v>7130</v>
      </c>
      <c r="B11" s="98" t="s">
        <v>93</v>
      </c>
      <c r="C11" s="100">
        <v>0</v>
      </c>
      <c r="D11" s="100">
        <v>0</v>
      </c>
      <c r="E11" s="100">
        <v>0</v>
      </c>
      <c r="F11" s="100">
        <v>0</v>
      </c>
      <c r="G11" s="97"/>
      <c r="H11" s="97"/>
      <c r="I11" s="97"/>
      <c r="J11" s="97"/>
    </row>
    <row r="12" spans="1:10" ht="15" x14ac:dyDescent="0.25">
      <c r="A12" s="98">
        <v>7140</v>
      </c>
      <c r="B12" s="98" t="s">
        <v>92</v>
      </c>
      <c r="C12" s="100">
        <v>0</v>
      </c>
      <c r="D12" s="100">
        <v>0</v>
      </c>
      <c r="E12" s="100">
        <v>0</v>
      </c>
      <c r="F12" s="100">
        <v>0</v>
      </c>
      <c r="G12" s="97"/>
      <c r="H12" s="97"/>
      <c r="I12" s="97"/>
      <c r="J12" s="97"/>
    </row>
    <row r="13" spans="1:10" ht="15" x14ac:dyDescent="0.25">
      <c r="A13" s="98">
        <v>7150</v>
      </c>
      <c r="B13" s="98" t="s">
        <v>91</v>
      </c>
      <c r="C13" s="100">
        <v>0</v>
      </c>
      <c r="D13" s="100">
        <v>0</v>
      </c>
      <c r="E13" s="100">
        <v>0</v>
      </c>
      <c r="F13" s="100">
        <v>0</v>
      </c>
      <c r="G13" s="97"/>
      <c r="H13" s="97"/>
      <c r="I13" s="97"/>
      <c r="J13" s="97"/>
    </row>
    <row r="14" spans="1:10" ht="15" x14ac:dyDescent="0.25">
      <c r="A14" s="98">
        <v>7160</v>
      </c>
      <c r="B14" s="98" t="s">
        <v>90</v>
      </c>
      <c r="C14" s="100">
        <v>0</v>
      </c>
      <c r="D14" s="100">
        <v>0</v>
      </c>
      <c r="E14" s="100">
        <v>0</v>
      </c>
      <c r="F14" s="100">
        <v>0</v>
      </c>
      <c r="G14" s="97"/>
      <c r="H14" s="97"/>
      <c r="I14" s="97"/>
      <c r="J14" s="97"/>
    </row>
    <row r="15" spans="1:10" ht="15" x14ac:dyDescent="0.25">
      <c r="A15" s="98">
        <v>7210</v>
      </c>
      <c r="B15" s="98" t="s">
        <v>89</v>
      </c>
      <c r="C15" s="100">
        <v>0</v>
      </c>
      <c r="D15" s="100">
        <v>0</v>
      </c>
      <c r="E15" s="100">
        <v>0</v>
      </c>
      <c r="F15" s="100">
        <v>0</v>
      </c>
      <c r="G15" s="97"/>
      <c r="H15" s="97"/>
      <c r="I15" s="97"/>
      <c r="J15" s="97"/>
    </row>
    <row r="16" spans="1:10" ht="15" x14ac:dyDescent="0.25">
      <c r="A16" s="98">
        <v>7220</v>
      </c>
      <c r="B16" s="98" t="s">
        <v>88</v>
      </c>
      <c r="C16" s="100">
        <v>0</v>
      </c>
      <c r="D16" s="100">
        <v>0</v>
      </c>
      <c r="E16" s="100">
        <v>0</v>
      </c>
      <c r="F16" s="100">
        <v>0</v>
      </c>
      <c r="G16" s="97"/>
      <c r="H16" s="97"/>
      <c r="I16" s="97"/>
      <c r="J16" s="97"/>
    </row>
    <row r="17" spans="1:10" x14ac:dyDescent="0.2">
      <c r="A17" s="98">
        <v>7230</v>
      </c>
      <c r="B17" s="98" t="s">
        <v>87</v>
      </c>
      <c r="C17" s="100">
        <v>0</v>
      </c>
      <c r="D17" s="100">
        <v>0</v>
      </c>
      <c r="E17" s="100">
        <v>0</v>
      </c>
      <c r="F17" s="100">
        <v>0</v>
      </c>
      <c r="G17" s="89"/>
      <c r="H17" s="89"/>
      <c r="I17" s="89"/>
      <c r="J17" s="89"/>
    </row>
    <row r="18" spans="1:10" x14ac:dyDescent="0.2">
      <c r="A18" s="98">
        <v>7240</v>
      </c>
      <c r="B18" s="98" t="s">
        <v>86</v>
      </c>
      <c r="C18" s="100">
        <v>0</v>
      </c>
      <c r="D18" s="100">
        <v>0</v>
      </c>
      <c r="E18" s="100">
        <v>0</v>
      </c>
      <c r="F18" s="100">
        <v>0</v>
      </c>
      <c r="G18" s="89"/>
      <c r="H18" s="89"/>
      <c r="I18" s="89"/>
      <c r="J18" s="89"/>
    </row>
    <row r="19" spans="1:10" x14ac:dyDescent="0.2">
      <c r="A19" s="98">
        <v>7250</v>
      </c>
      <c r="B19" s="98" t="s">
        <v>85</v>
      </c>
      <c r="C19" s="100">
        <v>0</v>
      </c>
      <c r="D19" s="100">
        <v>0</v>
      </c>
      <c r="E19" s="100">
        <v>0</v>
      </c>
      <c r="F19" s="100">
        <v>0</v>
      </c>
      <c r="G19" s="89"/>
      <c r="H19" s="89"/>
      <c r="I19" s="89"/>
      <c r="J19" s="89"/>
    </row>
    <row r="20" spans="1:10" x14ac:dyDescent="0.2">
      <c r="A20" s="98">
        <v>7260</v>
      </c>
      <c r="B20" s="98" t="s">
        <v>84</v>
      </c>
      <c r="C20" s="100">
        <v>0</v>
      </c>
      <c r="D20" s="100">
        <v>0</v>
      </c>
      <c r="E20" s="100">
        <v>0</v>
      </c>
      <c r="F20" s="100">
        <v>0</v>
      </c>
      <c r="G20" s="89"/>
      <c r="H20" s="89"/>
      <c r="I20" s="89"/>
      <c r="J20" s="89"/>
    </row>
    <row r="21" spans="1:10" x14ac:dyDescent="0.2">
      <c r="A21" s="98">
        <v>7310</v>
      </c>
      <c r="B21" s="98" t="s">
        <v>83</v>
      </c>
      <c r="C21" s="100">
        <v>0</v>
      </c>
      <c r="D21" s="100">
        <v>0</v>
      </c>
      <c r="E21" s="100">
        <v>0</v>
      </c>
      <c r="F21" s="100">
        <v>0</v>
      </c>
      <c r="G21" s="89"/>
      <c r="H21" s="89"/>
      <c r="I21" s="89"/>
      <c r="J21" s="89"/>
    </row>
    <row r="22" spans="1:10" x14ac:dyDescent="0.2">
      <c r="A22" s="98">
        <v>7320</v>
      </c>
      <c r="B22" s="98" t="s">
        <v>82</v>
      </c>
      <c r="C22" s="100">
        <v>0</v>
      </c>
      <c r="D22" s="100">
        <v>0</v>
      </c>
      <c r="E22" s="100">
        <v>0</v>
      </c>
      <c r="F22" s="100">
        <v>0</v>
      </c>
      <c r="G22" s="89"/>
      <c r="H22" s="89"/>
      <c r="I22" s="89"/>
      <c r="J22" s="89"/>
    </row>
    <row r="23" spans="1:10" x14ac:dyDescent="0.2">
      <c r="A23" s="98">
        <v>7330</v>
      </c>
      <c r="B23" s="98" t="s">
        <v>81</v>
      </c>
      <c r="C23" s="103">
        <v>73272342.099999994</v>
      </c>
      <c r="D23" s="100">
        <v>0</v>
      </c>
      <c r="E23" s="100">
        <v>0</v>
      </c>
      <c r="F23" s="103">
        <v>73272342.099999994</v>
      </c>
      <c r="G23" s="89"/>
      <c r="H23" s="89"/>
      <c r="I23" s="89"/>
      <c r="J23" s="89"/>
    </row>
    <row r="24" spans="1:10" x14ac:dyDescent="0.2">
      <c r="A24" s="98">
        <v>7340</v>
      </c>
      <c r="B24" s="98" t="s">
        <v>80</v>
      </c>
      <c r="C24" s="103">
        <v>-73272342.099999994</v>
      </c>
      <c r="D24" s="100">
        <v>0</v>
      </c>
      <c r="E24" s="100">
        <v>0</v>
      </c>
      <c r="F24" s="103">
        <v>-73272342.099999994</v>
      </c>
      <c r="G24" s="89"/>
      <c r="H24" s="89"/>
      <c r="I24" s="89"/>
      <c r="J24" s="89"/>
    </row>
    <row r="25" spans="1:10" x14ac:dyDescent="0.2">
      <c r="A25" s="98">
        <v>7350</v>
      </c>
      <c r="B25" s="98" t="s">
        <v>79</v>
      </c>
      <c r="C25" s="100">
        <v>0</v>
      </c>
      <c r="D25" s="100">
        <v>0</v>
      </c>
      <c r="E25" s="100">
        <v>0</v>
      </c>
      <c r="F25" s="100">
        <v>0</v>
      </c>
      <c r="G25" s="89"/>
      <c r="H25" s="89"/>
      <c r="I25" s="89"/>
      <c r="J25" s="89"/>
    </row>
    <row r="26" spans="1:10" x14ac:dyDescent="0.2">
      <c r="A26" s="98">
        <v>7360</v>
      </c>
      <c r="B26" s="98" t="s">
        <v>78</v>
      </c>
      <c r="C26" s="100">
        <v>0</v>
      </c>
      <c r="D26" s="100">
        <v>0</v>
      </c>
      <c r="E26" s="100">
        <v>0</v>
      </c>
      <c r="F26" s="100">
        <v>0</v>
      </c>
      <c r="G26" s="89"/>
      <c r="H26" s="89"/>
      <c r="I26" s="89"/>
      <c r="J26" s="89"/>
    </row>
    <row r="27" spans="1:10" x14ac:dyDescent="0.2">
      <c r="A27" s="98">
        <v>7410</v>
      </c>
      <c r="B27" s="98" t="s">
        <v>77</v>
      </c>
      <c r="C27" s="100">
        <v>0</v>
      </c>
      <c r="D27" s="100">
        <v>0</v>
      </c>
      <c r="E27" s="100">
        <v>0</v>
      </c>
      <c r="F27" s="100">
        <v>0</v>
      </c>
      <c r="G27" s="89"/>
      <c r="H27" s="89"/>
      <c r="I27" s="89"/>
      <c r="J27" s="89"/>
    </row>
    <row r="28" spans="1:10" x14ac:dyDescent="0.2">
      <c r="A28" s="98">
        <v>7420</v>
      </c>
      <c r="B28" s="98" t="s">
        <v>76</v>
      </c>
      <c r="C28" s="100">
        <v>0</v>
      </c>
      <c r="D28" s="100">
        <v>0</v>
      </c>
      <c r="E28" s="100">
        <v>0</v>
      </c>
      <c r="F28" s="100">
        <v>0</v>
      </c>
      <c r="G28" s="89"/>
      <c r="H28" s="89"/>
      <c r="I28" s="89"/>
      <c r="J28" s="89"/>
    </row>
    <row r="29" spans="1:10" x14ac:dyDescent="0.2">
      <c r="A29" s="98">
        <v>7510</v>
      </c>
      <c r="B29" s="98" t="s">
        <v>75</v>
      </c>
      <c r="C29" s="100">
        <v>0</v>
      </c>
      <c r="D29" s="100">
        <v>0</v>
      </c>
      <c r="E29" s="100">
        <v>0</v>
      </c>
      <c r="F29" s="100">
        <v>0</v>
      </c>
      <c r="G29" s="89"/>
      <c r="H29" s="89"/>
      <c r="I29" s="89"/>
      <c r="J29" s="89"/>
    </row>
    <row r="30" spans="1:10" x14ac:dyDescent="0.2">
      <c r="A30" s="98">
        <v>7520</v>
      </c>
      <c r="B30" s="98" t="s">
        <v>74</v>
      </c>
      <c r="C30" s="100">
        <v>0</v>
      </c>
      <c r="D30" s="100">
        <v>0</v>
      </c>
      <c r="E30" s="100">
        <v>0</v>
      </c>
      <c r="F30" s="100">
        <v>0</v>
      </c>
      <c r="G30" s="89"/>
      <c r="H30" s="89"/>
      <c r="I30" s="89"/>
      <c r="J30" s="89"/>
    </row>
    <row r="31" spans="1:10" x14ac:dyDescent="0.2">
      <c r="A31" s="98">
        <v>7610</v>
      </c>
      <c r="B31" s="98" t="s">
        <v>73</v>
      </c>
      <c r="C31" s="100">
        <v>0</v>
      </c>
      <c r="D31" s="100">
        <v>0</v>
      </c>
      <c r="E31" s="100">
        <v>0</v>
      </c>
      <c r="F31" s="100">
        <v>0</v>
      </c>
      <c r="G31" s="89"/>
      <c r="H31" s="89"/>
      <c r="I31" s="89"/>
      <c r="J31" s="89"/>
    </row>
    <row r="32" spans="1:10" x14ac:dyDescent="0.2">
      <c r="A32" s="98">
        <v>7620</v>
      </c>
      <c r="B32" s="98" t="s">
        <v>72</v>
      </c>
      <c r="C32" s="100">
        <v>0</v>
      </c>
      <c r="D32" s="100">
        <v>0</v>
      </c>
      <c r="E32" s="100">
        <v>0</v>
      </c>
      <c r="F32" s="100">
        <v>0</v>
      </c>
      <c r="G32" s="89"/>
      <c r="H32" s="89"/>
      <c r="I32" s="89"/>
      <c r="J32" s="89"/>
    </row>
    <row r="33" spans="1:10" x14ac:dyDescent="0.2">
      <c r="A33" s="98">
        <v>7630</v>
      </c>
      <c r="B33" s="98" t="s">
        <v>71</v>
      </c>
      <c r="C33" s="100">
        <v>0</v>
      </c>
      <c r="D33" s="100">
        <v>0</v>
      </c>
      <c r="E33" s="100">
        <v>0</v>
      </c>
      <c r="F33" s="100">
        <v>0</v>
      </c>
      <c r="G33" s="89"/>
      <c r="H33" s="89"/>
      <c r="I33" s="89"/>
      <c r="J33" s="89"/>
    </row>
    <row r="34" spans="1:10" x14ac:dyDescent="0.2">
      <c r="A34" s="98">
        <v>7640</v>
      </c>
      <c r="B34" s="98" t="s">
        <v>70</v>
      </c>
      <c r="C34" s="100">
        <v>0</v>
      </c>
      <c r="D34" s="100">
        <v>0</v>
      </c>
      <c r="E34" s="100">
        <v>0</v>
      </c>
      <c r="F34" s="100">
        <v>0</v>
      </c>
      <c r="G34" s="89"/>
      <c r="H34" s="89"/>
      <c r="I34" s="89"/>
      <c r="J34" s="89"/>
    </row>
    <row r="35" spans="1:10" s="40" customFormat="1" x14ac:dyDescent="0.2">
      <c r="A35" s="101">
        <v>8000</v>
      </c>
      <c r="B35" s="102" t="s">
        <v>69</v>
      </c>
      <c r="C35" s="102"/>
      <c r="D35" s="102"/>
      <c r="E35" s="102"/>
      <c r="F35" s="102"/>
      <c r="G35" s="91"/>
      <c r="H35" s="91"/>
      <c r="I35" s="91"/>
      <c r="J35" s="91"/>
    </row>
    <row r="36" spans="1:10" x14ac:dyDescent="0.2">
      <c r="A36" s="98">
        <v>8110</v>
      </c>
      <c r="B36" s="98" t="s">
        <v>68</v>
      </c>
      <c r="C36" s="100">
        <v>0</v>
      </c>
      <c r="D36" s="100">
        <v>0</v>
      </c>
      <c r="E36" s="100">
        <v>0</v>
      </c>
      <c r="F36" s="100">
        <v>0</v>
      </c>
      <c r="G36" s="89"/>
      <c r="H36" s="89"/>
      <c r="I36" s="89"/>
      <c r="J36" s="89"/>
    </row>
    <row r="37" spans="1:10" x14ac:dyDescent="0.2">
      <c r="A37" s="98">
        <v>8120</v>
      </c>
      <c r="B37" s="98" t="s">
        <v>67</v>
      </c>
      <c r="C37" s="100">
        <v>0</v>
      </c>
      <c r="D37" s="100">
        <v>0</v>
      </c>
      <c r="E37" s="100">
        <v>0</v>
      </c>
      <c r="F37" s="100">
        <v>0</v>
      </c>
      <c r="G37" s="89"/>
      <c r="H37" s="89"/>
      <c r="I37" s="89"/>
      <c r="J37" s="89"/>
    </row>
    <row r="38" spans="1:10" x14ac:dyDescent="0.2">
      <c r="A38" s="98">
        <v>8130</v>
      </c>
      <c r="B38" s="98" t="s">
        <v>66</v>
      </c>
      <c r="C38" s="100">
        <v>0</v>
      </c>
      <c r="D38" s="100">
        <v>0</v>
      </c>
      <c r="E38" s="100">
        <v>0</v>
      </c>
      <c r="F38" s="100">
        <v>0</v>
      </c>
      <c r="G38" s="89"/>
      <c r="H38" s="89"/>
      <c r="I38" s="89"/>
      <c r="J38" s="89"/>
    </row>
    <row r="39" spans="1:10" x14ac:dyDescent="0.2">
      <c r="A39" s="98">
        <v>8140</v>
      </c>
      <c r="B39" s="98" t="s">
        <v>65</v>
      </c>
      <c r="C39" s="100">
        <v>0</v>
      </c>
      <c r="D39" s="100">
        <v>0</v>
      </c>
      <c r="E39" s="100">
        <v>0</v>
      </c>
      <c r="F39" s="100">
        <v>0</v>
      </c>
      <c r="G39" s="89"/>
      <c r="H39" s="89"/>
      <c r="I39" s="89"/>
      <c r="J39" s="89"/>
    </row>
    <row r="40" spans="1:10" x14ac:dyDescent="0.2">
      <c r="A40" s="98">
        <v>8150</v>
      </c>
      <c r="B40" s="98" t="s">
        <v>64</v>
      </c>
      <c r="C40" s="100">
        <v>0</v>
      </c>
      <c r="D40" s="100">
        <v>0</v>
      </c>
      <c r="E40" s="100">
        <v>0</v>
      </c>
      <c r="F40" s="100">
        <v>0</v>
      </c>
      <c r="G40" s="89"/>
      <c r="H40" s="89"/>
      <c r="I40" s="89"/>
      <c r="J40" s="89"/>
    </row>
    <row r="41" spans="1:10" x14ac:dyDescent="0.2">
      <c r="A41" s="98">
        <v>8210</v>
      </c>
      <c r="B41" s="98" t="s">
        <v>63</v>
      </c>
      <c r="C41" s="100">
        <v>0</v>
      </c>
      <c r="D41" s="100">
        <v>0</v>
      </c>
      <c r="E41" s="100">
        <v>0</v>
      </c>
      <c r="F41" s="100">
        <v>0</v>
      </c>
      <c r="G41" s="89"/>
      <c r="H41" s="89"/>
      <c r="I41" s="89"/>
      <c r="J41" s="89"/>
    </row>
    <row r="42" spans="1:10" x14ac:dyDescent="0.2">
      <c r="A42" s="98">
        <v>8220</v>
      </c>
      <c r="B42" s="98" t="s">
        <v>62</v>
      </c>
      <c r="C42" s="100">
        <v>0</v>
      </c>
      <c r="D42" s="100">
        <v>0</v>
      </c>
      <c r="E42" s="100">
        <v>0</v>
      </c>
      <c r="F42" s="100">
        <v>0</v>
      </c>
      <c r="G42" s="89"/>
      <c r="H42" s="89"/>
      <c r="I42" s="89"/>
      <c r="J42" s="89"/>
    </row>
    <row r="43" spans="1:10" x14ac:dyDescent="0.2">
      <c r="A43" s="98">
        <v>8230</v>
      </c>
      <c r="B43" s="98" t="s">
        <v>61</v>
      </c>
      <c r="C43" s="100">
        <v>0</v>
      </c>
      <c r="D43" s="100">
        <v>0</v>
      </c>
      <c r="E43" s="100">
        <v>0</v>
      </c>
      <c r="F43" s="100">
        <v>0</v>
      </c>
      <c r="G43" s="89"/>
      <c r="H43" s="89"/>
      <c r="I43" s="89"/>
      <c r="J43" s="89"/>
    </row>
    <row r="44" spans="1:10" x14ac:dyDescent="0.2">
      <c r="A44" s="98">
        <v>8240</v>
      </c>
      <c r="B44" s="98" t="s">
        <v>60</v>
      </c>
      <c r="C44" s="100">
        <v>0</v>
      </c>
      <c r="D44" s="100">
        <v>0</v>
      </c>
      <c r="E44" s="100">
        <v>0</v>
      </c>
      <c r="F44" s="100">
        <v>0</v>
      </c>
      <c r="G44" s="89"/>
      <c r="H44" s="89"/>
      <c r="I44" s="89"/>
      <c r="J44" s="89"/>
    </row>
    <row r="45" spans="1:10" x14ac:dyDescent="0.2">
      <c r="A45" s="98">
        <v>8250</v>
      </c>
      <c r="B45" s="98" t="s">
        <v>59</v>
      </c>
      <c r="C45" s="100">
        <v>0</v>
      </c>
      <c r="D45" s="100">
        <v>0</v>
      </c>
      <c r="E45" s="100">
        <v>0</v>
      </c>
      <c r="F45" s="100">
        <v>0</v>
      </c>
      <c r="G45" s="89"/>
      <c r="H45" s="89"/>
      <c r="I45" s="89"/>
      <c r="J45" s="89"/>
    </row>
    <row r="46" spans="1:10" x14ac:dyDescent="0.2">
      <c r="A46" s="98">
        <v>8260</v>
      </c>
      <c r="B46" s="98" t="s">
        <v>58</v>
      </c>
      <c r="C46" s="100">
        <v>0</v>
      </c>
      <c r="D46" s="100">
        <v>0</v>
      </c>
      <c r="E46" s="100">
        <v>0</v>
      </c>
      <c r="F46" s="100">
        <v>0</v>
      </c>
      <c r="G46" s="89"/>
      <c r="H46" s="89"/>
      <c r="I46" s="89"/>
      <c r="J46" s="89"/>
    </row>
    <row r="47" spans="1:10" x14ac:dyDescent="0.2">
      <c r="A47" s="98">
        <v>8270</v>
      </c>
      <c r="B47" s="98" t="s">
        <v>57</v>
      </c>
      <c r="C47" s="100">
        <v>0</v>
      </c>
      <c r="D47" s="100">
        <v>0</v>
      </c>
      <c r="E47" s="100">
        <v>0</v>
      </c>
      <c r="F47" s="100">
        <v>0</v>
      </c>
      <c r="G47" s="89"/>
      <c r="H47" s="89"/>
      <c r="I47" s="89"/>
      <c r="J47" s="89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35433070866141736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EA!Área_de_impresión</vt:lpstr>
      <vt:lpstr>EFE!Área_de_impresión</vt:lpstr>
      <vt:lpstr>ESF!Área_de_impresión</vt:lpstr>
      <vt:lpstr>EA!Títulos_a_imprimir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2019-10-18T14:04:49Z</cp:lastPrinted>
  <dcterms:created xsi:type="dcterms:W3CDTF">2012-12-11T20:36:24Z</dcterms:created>
  <dcterms:modified xsi:type="dcterms:W3CDTF">2019-10-29T15:09:07Z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