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TV ANUAL 2021\"/>
    </mc:Choice>
  </mc:AlternateContent>
  <bookViews>
    <workbookView xWindow="0" yWindow="0" windowWidth="24000" windowHeight="9105"/>
  </bookViews>
  <sheets>
    <sheet name="EGRESOS" sheetId="1" r:id="rId1"/>
  </sheets>
  <externalReferences>
    <externalReference r:id="rId2"/>
  </externalReferences>
  <definedNames>
    <definedName name="_xlnm._FilterDatabase" localSheetId="0" hidden="1">EGRESOS!$A$7:$N$36</definedName>
  </definedNames>
  <calcPr calcId="152511"/>
</workbook>
</file>

<file path=xl/calcChain.xml><?xml version="1.0" encoding="utf-8"?>
<calcChain xmlns="http://schemas.openxmlformats.org/spreadsheetml/2006/main">
  <c r="K27" i="1" l="1"/>
  <c r="B19" i="1" l="1"/>
  <c r="B18" i="1"/>
  <c r="B17" i="1"/>
  <c r="B15" i="1"/>
  <c r="B14" i="1"/>
  <c r="B13" i="1"/>
  <c r="B12" i="1"/>
  <c r="B10" i="1"/>
  <c r="N25" i="1" l="1"/>
  <c r="M25" i="1"/>
  <c r="L25" i="1"/>
  <c r="K25" i="1"/>
  <c r="J25" i="1"/>
  <c r="I25" i="1"/>
  <c r="H25" i="1"/>
  <c r="G25" i="1"/>
  <c r="F25" i="1"/>
  <c r="E25" i="1"/>
  <c r="D25" i="1"/>
  <c r="C25" i="1"/>
  <c r="N9" i="1"/>
  <c r="M9" i="1"/>
  <c r="L9" i="1"/>
  <c r="K9" i="1"/>
  <c r="J9" i="1"/>
  <c r="I9" i="1"/>
  <c r="H9" i="1"/>
  <c r="G9" i="1"/>
  <c r="F9" i="1"/>
  <c r="E9" i="1"/>
  <c r="D9" i="1"/>
  <c r="C9" i="1"/>
  <c r="C16" i="1"/>
  <c r="B9" i="1" l="1"/>
  <c r="B16" i="1" l="1"/>
  <c r="N16" i="1" l="1"/>
  <c r="M16" i="1"/>
  <c r="L16" i="1"/>
  <c r="K16" i="1"/>
  <c r="J16" i="1"/>
  <c r="I16" i="1"/>
  <c r="M8" i="1" l="1"/>
  <c r="N8" i="1"/>
  <c r="J8" i="1"/>
  <c r="I8" i="1"/>
  <c r="K8" i="1"/>
  <c r="L8" i="1"/>
  <c r="B25" i="1"/>
  <c r="B8" i="1" s="1"/>
  <c r="E16" i="1"/>
  <c r="D16" i="1"/>
  <c r="H16" i="1"/>
  <c r="G16" i="1"/>
  <c r="F16" i="1"/>
  <c r="G8" i="1" l="1"/>
  <c r="H8" i="1"/>
  <c r="C8" i="1"/>
  <c r="D8" i="1"/>
  <c r="E8" i="1"/>
  <c r="F8" i="1"/>
</calcChain>
</file>

<file path=xl/sharedStrings.xml><?xml version="1.0" encoding="utf-8"?>
<sst xmlns="http://schemas.openxmlformats.org/spreadsheetml/2006/main" count="42" uniqueCount="42">
  <si>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</si>
  <si>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</si>
  <si>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</si>
  <si>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</si>
  <si>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</si>
  <si>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</si>
  <si>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</si>
  <si>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</si>
  <si>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</si>
  <si>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</si>
  <si>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</si>
  <si>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</si>
  <si>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</si>
  <si>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</si>
  <si>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Remuneraciones al Personal de Carácter Permanente </t>
  </si>
  <si>
    <t xml:space="preserve">Remuneraciones Adicionales y Especiales </t>
  </si>
  <si>
    <t>Seguridad Social</t>
  </si>
  <si>
    <t xml:space="preserve">Otras Prestaciones Sociales y Económicas </t>
  </si>
  <si>
    <t xml:space="preserve">Materiales de Administración, Emisión de Documentos y Artículos Oficiales </t>
  </si>
  <si>
    <t xml:space="preserve">Materias Primas y Materiales de Producción y Comercialización </t>
  </si>
  <si>
    <t>Materiales y Artículos Construcción y de Reparación</t>
  </si>
  <si>
    <t xml:space="preserve">Servicios Profesionales, Científicos, Técnicos y Otros Servicios </t>
  </si>
  <si>
    <t xml:space="preserve">Servicios Financieros, Bancarios y Comerciales </t>
  </si>
  <si>
    <t xml:space="preserve">Servicios de Instalación, Reparación, Mantenimiento y Conservación </t>
  </si>
  <si>
    <t>GRAN TOTAL</t>
  </si>
  <si>
    <t>Alimentos y utensilios</t>
  </si>
  <si>
    <t>Pago de Estimulos a Servidores Públicos</t>
  </si>
  <si>
    <t>Productos Quimicos, Farmaceuticos y  de Laboratorio</t>
  </si>
  <si>
    <t>Combustibles, lubricantes y aditivos</t>
  </si>
  <si>
    <t>Herramientas, refacciones y accesorios</t>
  </si>
  <si>
    <t>Servicios generales</t>
  </si>
  <si>
    <t>Servicios básicos</t>
  </si>
  <si>
    <t>Servicios de arrendamiento</t>
  </si>
  <si>
    <t>Servicios de traslado y viáticos</t>
  </si>
  <si>
    <t>Servicios oficiales</t>
  </si>
  <si>
    <t>Otros servicios generales</t>
  </si>
  <si>
    <t xml:space="preserve">Servicios de comunicación social </t>
  </si>
  <si>
    <t>Servicios personales</t>
  </si>
  <si>
    <t>Materiales y suministros</t>
  </si>
  <si>
    <t>Remuneraciones al personal de carácter transitorio</t>
  </si>
  <si>
    <t>Vestuario, blancos, prendas de protección y artículos deportivos</t>
  </si>
  <si>
    <t xml:space="preserve">CONSEJO DE TURISMO DE CELAYA, GUANAJUATO
PRESUPUESTO DE EGRESOS PARA EL EJERCICIO FISCAL 2021
CALENDARIO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</si>
</sst>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ntenna Black"/>
      <family val="3"/>
    </font>
    <font>
      <b/>
      <sz val="10"/>
      <color rgb="FFFFFFFF"/>
      <name val="Antenna Regular"/>
      <family val="3"/>
    </font>
    <font>
      <b/>
      <sz val="10"/>
      <color theme="0"/>
      <name val="Antenna Regular"/>
      <family val="3"/>
    </font>
    <font>
      <b/>
      <sz val="11"/>
      <color theme="1"/>
      <name val="Antenna Regular"/>
      <family val="3"/>
    </font>
    <font>
      <sz val="9"/>
      <color theme="1"/>
      <name val="Antenna Regular"/>
      <family val="3"/>
    </font>
    <font>
      <sz val="9"/>
      <name val="Antenna Regular"/>
      <family val="3"/>
    </font>
    <font>
      <b/>
      <sz val="9"/>
      <color theme="1"/>
      <name val="Antenna Regular"/>
      <family val="3"/>
    </font>
    <font>
      <b/>
      <sz val="9"/>
      <color theme="0"/>
      <name val="Antenna Regular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auto="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43" fontId="0" fillId="0" borderId="0" xfId="42" applyFont="1"/>
    <xf numFmtId="0" fontId="0" fillId="0" borderId="0" xfId="0"/>
    <xf numFmtId="164" fontId="19" fillId="34" borderId="0" xfId="0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43" fontId="22" fillId="0" borderId="10" xfId="42" applyFont="1" applyFill="1" applyBorder="1"/>
    <xf numFmtId="0" fontId="22" fillId="0" borderId="10" xfId="0" applyFont="1" applyFill="1" applyBorder="1" applyAlignment="1">
      <alignment horizontal="left" vertical="center" wrapText="1"/>
    </xf>
    <xf numFmtId="2" fontId="23" fillId="0" borderId="10" xfId="0" applyNumberFormat="1" applyFont="1" applyBorder="1"/>
    <xf numFmtId="43" fontId="24" fillId="33" borderId="10" xfId="42" applyFont="1" applyFill="1" applyBorder="1" applyAlignment="1">
      <alignment horizontal="left"/>
    </xf>
    <xf numFmtId="164" fontId="24" fillId="33" borderId="10" xfId="42" applyNumberFormat="1" applyFont="1" applyFill="1" applyBorder="1"/>
    <xf numFmtId="43" fontId="24" fillId="33" borderId="10" xfId="42" applyFont="1" applyFill="1" applyBorder="1"/>
    <xf numFmtId="43" fontId="25" fillId="35" borderId="10" xfId="42" applyFont="1" applyFill="1" applyBorder="1" applyAlignment="1">
      <alignment horizontal="center" vertical="center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3" fontId="19" fillId="35" borderId="10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4D79D"/>
      <color rgb="FFB3CC82"/>
      <color rgb="FF3E4D1F"/>
      <color rgb="FF97B953"/>
      <color rgb="FFF38769"/>
      <color rgb="FFE60000"/>
      <color rgb="FFA9C571"/>
      <color rgb="FF88A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1135380</xdr:colOff>
      <xdr:row>0</xdr:row>
      <xdr:rowOff>78106</xdr:rowOff>
    </xdr:from>
    <xdr:to>
      <xdr:col>13</xdr:col>
      <xdr:colOff>534100</xdr:colOff>
      <xdr:row>5</xdr:row>
      <xdr:rowOff>93308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88740" y="78106"/>
          <a:ext cx="895838" cy="9600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167640</xdr:rowOff>
    </xdr:from>
    <xdr:to>
      <xdr:col>0</xdr:col>
      <xdr:colOff>1512327</xdr:colOff>
      <xdr:row>5</xdr:row>
      <xdr:rowOff>83820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67640"/>
          <a:ext cx="1359927" cy="861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/Google%20Drive/CTC%202021/Presupuesto%20autorizado%202021/Presupuesto%202021%20Datos%20titulo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28 (2)"/>
      <sheetName val="27"/>
      <sheetName val="28"/>
    </sheetNames>
    <sheetDataSet>
      <sheetData sheetId="0"/>
      <sheetData sheetId="1"/>
      <sheetData sheetId="2">
        <row r="6">
          <cell r="D6">
            <v>1712171.36</v>
          </cell>
        </row>
        <row r="7">
          <cell r="D7">
            <v>124436.24</v>
          </cell>
        </row>
        <row r="8">
          <cell r="D8">
            <v>427243.91</v>
          </cell>
        </row>
        <row r="10">
          <cell r="D10">
            <v>45667.26</v>
          </cell>
        </row>
        <row r="11">
          <cell r="D11">
            <v>2425.08</v>
          </cell>
        </row>
        <row r="12">
          <cell r="D12">
            <v>300568.01</v>
          </cell>
        </row>
        <row r="13">
          <cell r="D13">
            <v>15461.71</v>
          </cell>
        </row>
        <row r="14">
          <cell r="D14">
            <v>268438.57999999996</v>
          </cell>
        </row>
        <row r="15">
          <cell r="D15">
            <v>13363.19</v>
          </cell>
        </row>
        <row r="16">
          <cell r="D16">
            <v>129802.26</v>
          </cell>
        </row>
        <row r="17">
          <cell r="D17">
            <v>6721.81</v>
          </cell>
        </row>
        <row r="18">
          <cell r="D18">
            <v>193664.98</v>
          </cell>
        </row>
        <row r="19">
          <cell r="D19">
            <v>8810.5400000000009</v>
          </cell>
        </row>
        <row r="20">
          <cell r="D20">
            <v>63316.12</v>
          </cell>
        </row>
        <row r="21">
          <cell r="D21">
            <v>3335.34</v>
          </cell>
        </row>
        <row r="22">
          <cell r="D22">
            <v>173320.19</v>
          </cell>
        </row>
        <row r="23">
          <cell r="D23">
            <v>13710.02</v>
          </cell>
        </row>
        <row r="24">
          <cell r="D24">
            <v>23000</v>
          </cell>
        </row>
        <row r="25">
          <cell r="D25">
            <v>12000</v>
          </cell>
        </row>
        <row r="26">
          <cell r="D26">
            <v>9000</v>
          </cell>
        </row>
        <row r="27">
          <cell r="D27">
            <v>24000</v>
          </cell>
        </row>
        <row r="28">
          <cell r="D28">
            <v>2000</v>
          </cell>
        </row>
        <row r="29">
          <cell r="D29">
            <v>5000</v>
          </cell>
        </row>
        <row r="30">
          <cell r="D30">
            <v>12000</v>
          </cell>
        </row>
        <row r="31">
          <cell r="D31">
            <v>220000</v>
          </cell>
        </row>
        <row r="32">
          <cell r="D32">
            <v>32000</v>
          </cell>
        </row>
        <row r="33">
          <cell r="D33">
            <v>500</v>
          </cell>
        </row>
        <row r="34">
          <cell r="D34">
            <v>7000</v>
          </cell>
        </row>
        <row r="35">
          <cell r="D35">
            <v>7000</v>
          </cell>
        </row>
        <row r="36">
          <cell r="D36">
            <v>8000</v>
          </cell>
        </row>
        <row r="37">
          <cell r="D37">
            <v>5300</v>
          </cell>
        </row>
        <row r="38">
          <cell r="D38">
            <v>35000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0" zoomScaleNormal="90" workbookViewId="0">
      <pane ySplit="7" topLeftCell="A8" activePane="bottomLeft" state="frozen"/>
      <selection activeCell="A4" sqref="A4"/>
      <selection pane="bottomLeft" activeCell="L14" sqref="L14"/>
    </sheetView>
  </sheetViews>
  <sheetFormatPr baseColWidth="10" defaultRowHeight="15"/>
  <cols>
    <col min="1" max="1" width="46.5703125" customWidth="1"/>
    <col min="2" max="3" width="22.28515625" style="2" customWidth="1"/>
    <col min="4" max="4" width="20.42578125" style="2" customWidth="1"/>
    <col min="5" max="5" width="15.28515625" style="2" customWidth="1"/>
    <col min="6" max="6" width="17.85546875" style="1" customWidth="1"/>
    <col min="7" max="7" width="16.85546875" style="1" customWidth="1"/>
    <col min="8" max="8" width="15.28515625" style="1" customWidth="1"/>
    <col min="9" max="9" width="19.140625" style="1" customWidth="1"/>
    <col min="10" max="10" width="14.85546875" style="1" customWidth="1"/>
    <col min="11" max="11" width="18.140625" style="1" customWidth="1"/>
    <col min="12" max="12" width="21.140625" style="1" customWidth="1"/>
    <col min="13" max="13" width="22.5703125" style="1" customWidth="1"/>
    <col min="14" max="14" width="19.5703125" style="1" customWidth="1"/>
    <col min="15" max="15" width="13.7109375" bestFit="1" customWidth="1"/>
    <col min="16" max="16" width="12.28515625" bestFit="1" customWidth="1"/>
  </cols>
  <sheetData>
    <row r="1" spans="1:16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3" customFormat="1" ht="1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3" customFormat="1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5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ht="27" customHeigh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</row>
    <row r="8" spans="1:16" s="3" customFormat="1">
      <c r="A8" s="5" t="s">
        <v>24</v>
      </c>
      <c r="B8" s="14">
        <f t="shared" ref="B8:N8" si="0">B9+B16+B25</f>
        <v>6458582</v>
      </c>
      <c r="C8" s="14">
        <f t="shared" si="0"/>
        <v>355242.18333333335</v>
      </c>
      <c r="D8" s="14">
        <f t="shared" si="0"/>
        <v>381121.1333333333</v>
      </c>
      <c r="E8" s="14">
        <f t="shared" si="0"/>
        <v>425571.1333333333</v>
      </c>
      <c r="F8" s="14">
        <f t="shared" si="0"/>
        <v>498721.1333333333</v>
      </c>
      <c r="G8" s="14">
        <f t="shared" si="0"/>
        <v>481467.65333333332</v>
      </c>
      <c r="H8" s="14">
        <f t="shared" si="0"/>
        <v>436421.1333333333</v>
      </c>
      <c r="I8" s="14">
        <f t="shared" si="0"/>
        <v>479621.1333333333</v>
      </c>
      <c r="J8" s="14">
        <f t="shared" si="0"/>
        <v>511984.29333333333</v>
      </c>
      <c r="K8" s="14">
        <f t="shared" si="0"/>
        <v>760621.1333333333</v>
      </c>
      <c r="L8" s="14">
        <f t="shared" si="0"/>
        <v>543521.1333333333</v>
      </c>
      <c r="M8" s="14">
        <f t="shared" si="0"/>
        <v>848300.08333333326</v>
      </c>
      <c r="N8" s="14">
        <f t="shared" si="0"/>
        <v>735989.85333333327</v>
      </c>
    </row>
    <row r="9" spans="1:16" ht="15.75">
      <c r="A9" s="6" t="s">
        <v>37</v>
      </c>
      <c r="B9" s="11">
        <f>SUM(B10:B15)</f>
        <v>3721353.6</v>
      </c>
      <c r="C9" s="11">
        <f>SUM(C10:C15)</f>
        <v>310112.8</v>
      </c>
      <c r="D9" s="11">
        <f t="shared" ref="D9:N9" si="1">SUM(D10:D15)</f>
        <v>310112.8</v>
      </c>
      <c r="E9" s="11">
        <f t="shared" si="1"/>
        <v>310112.8</v>
      </c>
      <c r="F9" s="11">
        <f t="shared" si="1"/>
        <v>310112.8</v>
      </c>
      <c r="G9" s="11">
        <f t="shared" si="1"/>
        <v>310112.8</v>
      </c>
      <c r="H9" s="11">
        <f t="shared" si="1"/>
        <v>310112.8</v>
      </c>
      <c r="I9" s="11">
        <f t="shared" si="1"/>
        <v>310112.8</v>
      </c>
      <c r="J9" s="11">
        <f t="shared" si="1"/>
        <v>310112.8</v>
      </c>
      <c r="K9" s="11">
        <f t="shared" si="1"/>
        <v>310112.8</v>
      </c>
      <c r="L9" s="11">
        <f t="shared" si="1"/>
        <v>310112.8</v>
      </c>
      <c r="M9" s="11">
        <f t="shared" si="1"/>
        <v>310112.8</v>
      </c>
      <c r="N9" s="11">
        <f t="shared" si="1"/>
        <v>310112.8</v>
      </c>
    </row>
    <row r="10" spans="1:16">
      <c r="A10" s="7" t="s">
        <v>14</v>
      </c>
      <c r="B10" s="8">
        <f>+SUM('[1]28 (2)'!$D$6:$D$8)</f>
        <v>2263851.5100000002</v>
      </c>
      <c r="C10" s="8">
        <v>188654.29250000001</v>
      </c>
      <c r="D10" s="8">
        <v>188654.29250000001</v>
      </c>
      <c r="E10" s="8">
        <v>188654.29250000001</v>
      </c>
      <c r="F10" s="8">
        <v>188654.29250000001</v>
      </c>
      <c r="G10" s="8">
        <v>188654.29250000001</v>
      </c>
      <c r="H10" s="8">
        <v>188654.29250000001</v>
      </c>
      <c r="I10" s="8">
        <v>188654.29250000001</v>
      </c>
      <c r="J10" s="8">
        <v>188654.29250000001</v>
      </c>
      <c r="K10" s="8">
        <v>188654.29250000001</v>
      </c>
      <c r="L10" s="8">
        <v>188654.29250000001</v>
      </c>
      <c r="M10" s="8">
        <v>188654.29250000001</v>
      </c>
      <c r="N10" s="8">
        <v>188654.29250000001</v>
      </c>
      <c r="O10" s="15"/>
      <c r="P10" s="15"/>
    </row>
    <row r="11" spans="1:16" s="3" customFormat="1">
      <c r="A11" s="7" t="s">
        <v>39</v>
      </c>
      <c r="B11" s="8">
        <v>218897</v>
      </c>
      <c r="C11" s="8">
        <v>18241.416666666668</v>
      </c>
      <c r="D11" s="8">
        <v>18241.416666666668</v>
      </c>
      <c r="E11" s="8">
        <v>18241.416666666668</v>
      </c>
      <c r="F11" s="8">
        <v>18241.416666666668</v>
      </c>
      <c r="G11" s="8">
        <v>18241.416666666668</v>
      </c>
      <c r="H11" s="8">
        <v>18241.416666666668</v>
      </c>
      <c r="I11" s="8">
        <v>18241.416666666668</v>
      </c>
      <c r="J11" s="8">
        <v>18241.416666666668</v>
      </c>
      <c r="K11" s="8">
        <v>18241.416666666668</v>
      </c>
      <c r="L11" s="8">
        <v>18241.416666666668</v>
      </c>
      <c r="M11" s="8">
        <v>18241.416666666668</v>
      </c>
      <c r="N11" s="8">
        <v>18241.416666666668</v>
      </c>
      <c r="O11" s="15"/>
      <c r="P11" s="15"/>
    </row>
    <row r="12" spans="1:16">
      <c r="A12" s="7" t="s">
        <v>15</v>
      </c>
      <c r="B12" s="8">
        <f>+SUM('[1]28 (2)'!$D$10:$D$13)</f>
        <v>364122.06000000006</v>
      </c>
      <c r="C12" s="8">
        <v>30343.505000000005</v>
      </c>
      <c r="D12" s="8">
        <v>30343.505000000005</v>
      </c>
      <c r="E12" s="8">
        <v>30343.505000000005</v>
      </c>
      <c r="F12" s="8">
        <v>30343.505000000005</v>
      </c>
      <c r="G12" s="8">
        <v>30343.505000000005</v>
      </c>
      <c r="H12" s="8">
        <v>30343.505000000005</v>
      </c>
      <c r="I12" s="8">
        <v>30343.505000000005</v>
      </c>
      <c r="J12" s="8">
        <v>30343.505000000005</v>
      </c>
      <c r="K12" s="8">
        <v>30343.505000000005</v>
      </c>
      <c r="L12" s="8">
        <v>30343.505000000005</v>
      </c>
      <c r="M12" s="8">
        <v>30343.505000000005</v>
      </c>
      <c r="N12" s="8">
        <v>30343.505000000005</v>
      </c>
      <c r="O12" s="15"/>
      <c r="P12" s="15"/>
    </row>
    <row r="13" spans="1:16">
      <c r="A13" s="7" t="s">
        <v>16</v>
      </c>
      <c r="B13" s="8">
        <f>+SUM('[1]28 (2)'!$D$14:$D$19)</f>
        <v>620801.36</v>
      </c>
      <c r="C13" s="8">
        <v>51733.446666666663</v>
      </c>
      <c r="D13" s="8">
        <v>51733.446666666663</v>
      </c>
      <c r="E13" s="8">
        <v>51733.446666666663</v>
      </c>
      <c r="F13" s="8">
        <v>51733.446666666663</v>
      </c>
      <c r="G13" s="8">
        <v>51733.446666666663</v>
      </c>
      <c r="H13" s="8">
        <v>51733.446666666663</v>
      </c>
      <c r="I13" s="8">
        <v>51733.446666666663</v>
      </c>
      <c r="J13" s="8">
        <v>51733.446666666663</v>
      </c>
      <c r="K13" s="8">
        <v>51733.446666666663</v>
      </c>
      <c r="L13" s="8">
        <v>51733.446666666663</v>
      </c>
      <c r="M13" s="8">
        <v>51733.446666666663</v>
      </c>
      <c r="N13" s="8">
        <v>51733.446666666663</v>
      </c>
      <c r="O13" s="15"/>
      <c r="P13" s="15"/>
    </row>
    <row r="14" spans="1:16">
      <c r="A14" s="9" t="s">
        <v>17</v>
      </c>
      <c r="B14" s="8">
        <f>+SUM('[1]28 (2)'!$D$20:$D$21)</f>
        <v>66651.460000000006</v>
      </c>
      <c r="C14" s="8">
        <v>5554.2883333333339</v>
      </c>
      <c r="D14" s="8">
        <v>5554.2883333333339</v>
      </c>
      <c r="E14" s="8">
        <v>5554.2883333333339</v>
      </c>
      <c r="F14" s="8">
        <v>5554.2883333333339</v>
      </c>
      <c r="G14" s="8">
        <v>5554.2883333333339</v>
      </c>
      <c r="H14" s="8">
        <v>5554.2883333333339</v>
      </c>
      <c r="I14" s="8">
        <v>5554.2883333333339</v>
      </c>
      <c r="J14" s="8">
        <v>5554.2883333333339</v>
      </c>
      <c r="K14" s="8">
        <v>5554.2883333333339</v>
      </c>
      <c r="L14" s="8">
        <v>5554.2883333333339</v>
      </c>
      <c r="M14" s="8">
        <v>5554.2883333333339</v>
      </c>
      <c r="N14" s="8">
        <v>5554.2883333333339</v>
      </c>
      <c r="O14" s="15"/>
      <c r="P14" s="15"/>
    </row>
    <row r="15" spans="1:16" s="3" customFormat="1">
      <c r="A15" s="9" t="s">
        <v>26</v>
      </c>
      <c r="B15" s="8">
        <f>+SUM('[1]28 (2)'!$D$22:$D$23)</f>
        <v>187030.21</v>
      </c>
      <c r="C15" s="8">
        <v>15585.850833333332</v>
      </c>
      <c r="D15" s="8">
        <v>15585.850833333332</v>
      </c>
      <c r="E15" s="8">
        <v>15585.850833333332</v>
      </c>
      <c r="F15" s="8">
        <v>15585.850833333332</v>
      </c>
      <c r="G15" s="8">
        <v>15585.850833333332</v>
      </c>
      <c r="H15" s="8">
        <v>15585.850833333332</v>
      </c>
      <c r="I15" s="8">
        <v>15585.850833333332</v>
      </c>
      <c r="J15" s="8">
        <v>15585.850833333332</v>
      </c>
      <c r="K15" s="8">
        <v>15585.850833333332</v>
      </c>
      <c r="L15" s="8">
        <v>15585.850833333332</v>
      </c>
      <c r="M15" s="8">
        <v>15585.850833333332</v>
      </c>
      <c r="N15" s="8">
        <v>15585.850833333332</v>
      </c>
      <c r="O15" s="15"/>
      <c r="P15" s="15"/>
    </row>
    <row r="16" spans="1:16" ht="15.75">
      <c r="A16" s="6" t="s">
        <v>38</v>
      </c>
      <c r="B16" s="11">
        <f t="shared" ref="B16:N16" si="2">SUM(B17:B24)</f>
        <v>489146.52</v>
      </c>
      <c r="C16" s="12">
        <f t="shared" si="2"/>
        <v>30129.383333333331</v>
      </c>
      <c r="D16" s="11">
        <f t="shared" si="2"/>
        <v>34458.333333333328</v>
      </c>
      <c r="E16" s="11">
        <f t="shared" si="2"/>
        <v>34458.333333333328</v>
      </c>
      <c r="F16" s="11">
        <f t="shared" si="2"/>
        <v>36458.333333333328</v>
      </c>
      <c r="G16" s="11">
        <f t="shared" si="2"/>
        <v>40304.853333333325</v>
      </c>
      <c r="H16" s="11">
        <f t="shared" si="2"/>
        <v>40958.333333333328</v>
      </c>
      <c r="I16" s="11">
        <f t="shared" si="2"/>
        <v>38458.333333333328</v>
      </c>
      <c r="J16" s="11">
        <f t="shared" si="2"/>
        <v>37458.333333333328</v>
      </c>
      <c r="K16" s="11">
        <f t="shared" si="2"/>
        <v>39458.333333333328</v>
      </c>
      <c r="L16" s="11">
        <f t="shared" si="2"/>
        <v>72458.333333333328</v>
      </c>
      <c r="M16" s="11">
        <f t="shared" si="2"/>
        <v>37287.283333333326</v>
      </c>
      <c r="N16" s="11">
        <f t="shared" si="2"/>
        <v>47258.333333333328</v>
      </c>
    </row>
    <row r="17" spans="1:16">
      <c r="A17" s="7" t="s">
        <v>18</v>
      </c>
      <c r="B17" s="8">
        <f>+SUM('[1]28 (2)'!$D$24:$D$35)</f>
        <v>353500</v>
      </c>
      <c r="C17" s="8">
        <v>29458.333333333332</v>
      </c>
      <c r="D17" s="8">
        <v>29458.333333333332</v>
      </c>
      <c r="E17" s="8">
        <v>29458.333333333332</v>
      </c>
      <c r="F17" s="8">
        <v>29458.333333333332</v>
      </c>
      <c r="G17" s="8">
        <v>29458.333333333332</v>
      </c>
      <c r="H17" s="8">
        <v>29458.333333333332</v>
      </c>
      <c r="I17" s="8">
        <v>29458.333333333332</v>
      </c>
      <c r="J17" s="8">
        <v>29458.333333333332</v>
      </c>
      <c r="K17" s="8">
        <v>29458.333333333332</v>
      </c>
      <c r="L17" s="8">
        <v>29458.333333333332</v>
      </c>
      <c r="M17" s="8">
        <v>29458.333333333332</v>
      </c>
      <c r="N17" s="8">
        <v>29458.333333333332</v>
      </c>
      <c r="O17" s="15"/>
      <c r="P17" s="15"/>
    </row>
    <row r="18" spans="1:16">
      <c r="A18" s="7" t="s">
        <v>25</v>
      </c>
      <c r="B18" s="8">
        <f>+SUM('[1]28 (2)'!$D$36:$D$37)</f>
        <v>13300</v>
      </c>
      <c r="C18" s="10">
        <v>0</v>
      </c>
      <c r="D18" s="10">
        <v>500</v>
      </c>
      <c r="E18" s="10">
        <v>0</v>
      </c>
      <c r="F18" s="10">
        <v>0</v>
      </c>
      <c r="G18" s="10">
        <v>2000</v>
      </c>
      <c r="H18" s="10">
        <v>2500</v>
      </c>
      <c r="I18" s="10">
        <v>0</v>
      </c>
      <c r="J18" s="10">
        <v>0</v>
      </c>
      <c r="K18" s="10">
        <v>2500</v>
      </c>
      <c r="L18" s="10">
        <v>0</v>
      </c>
      <c r="M18" s="10">
        <v>0</v>
      </c>
      <c r="N18" s="10">
        <v>5800</v>
      </c>
      <c r="O18" s="15"/>
      <c r="P18" s="15"/>
    </row>
    <row r="19" spans="1:16">
      <c r="A19" s="7" t="s">
        <v>19</v>
      </c>
      <c r="B19" s="8">
        <f>+SUM('[1]28 (2)'!$D$38)</f>
        <v>35000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8">
        <v>35000</v>
      </c>
      <c r="M19" s="10">
        <v>0</v>
      </c>
      <c r="N19" s="10">
        <v>0</v>
      </c>
      <c r="O19" s="15"/>
      <c r="P19" s="15"/>
    </row>
    <row r="20" spans="1:16">
      <c r="A20" s="7" t="s">
        <v>20</v>
      </c>
      <c r="B20" s="8">
        <v>1500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8">
        <v>1000</v>
      </c>
      <c r="I20" s="10">
        <v>0</v>
      </c>
      <c r="J20" s="10">
        <v>0</v>
      </c>
      <c r="K20" s="10">
        <v>500</v>
      </c>
      <c r="L20" s="10">
        <v>0</v>
      </c>
      <c r="M20" s="10">
        <v>0</v>
      </c>
      <c r="N20" s="10">
        <v>0</v>
      </c>
      <c r="O20" s="15"/>
      <c r="P20" s="15"/>
    </row>
    <row r="21" spans="1:16" s="3" customFormat="1">
      <c r="A21" s="7" t="s">
        <v>27</v>
      </c>
      <c r="B21" s="8">
        <v>8000</v>
      </c>
      <c r="C21" s="10">
        <v>0</v>
      </c>
      <c r="D21" s="10">
        <v>0</v>
      </c>
      <c r="E21" s="10">
        <v>1000</v>
      </c>
      <c r="F21" s="10">
        <v>0</v>
      </c>
      <c r="G21" s="10">
        <v>2000</v>
      </c>
      <c r="H21" s="10">
        <v>1000</v>
      </c>
      <c r="I21" s="10">
        <v>0</v>
      </c>
      <c r="J21" s="10">
        <v>1000</v>
      </c>
      <c r="K21" s="10">
        <v>0</v>
      </c>
      <c r="L21" s="10">
        <v>1000</v>
      </c>
      <c r="M21" s="10">
        <v>0</v>
      </c>
      <c r="N21" s="10">
        <v>2000</v>
      </c>
      <c r="O21" s="15"/>
      <c r="P21" s="15"/>
    </row>
    <row r="22" spans="1:16">
      <c r="A22" s="7" t="s">
        <v>28</v>
      </c>
      <c r="B22" s="8">
        <v>54500</v>
      </c>
      <c r="C22" s="10">
        <v>0</v>
      </c>
      <c r="D22" s="8">
        <v>2500</v>
      </c>
      <c r="E22" s="8">
        <v>2000</v>
      </c>
      <c r="F22" s="8">
        <v>5000</v>
      </c>
      <c r="G22" s="8">
        <v>5000</v>
      </c>
      <c r="H22" s="8">
        <v>5000</v>
      </c>
      <c r="I22" s="8">
        <v>5000</v>
      </c>
      <c r="J22" s="8">
        <v>5000</v>
      </c>
      <c r="K22" s="8">
        <v>5000</v>
      </c>
      <c r="L22" s="8">
        <v>5000</v>
      </c>
      <c r="M22" s="8">
        <v>7000</v>
      </c>
      <c r="N22" s="8">
        <v>8000</v>
      </c>
      <c r="O22" s="15"/>
      <c r="P22" s="15"/>
    </row>
    <row r="23" spans="1:16" s="3" customFormat="1">
      <c r="A23" s="7" t="s">
        <v>40</v>
      </c>
      <c r="B23" s="8">
        <v>2000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8">
        <v>2000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5"/>
      <c r="P23" s="15"/>
    </row>
    <row r="24" spans="1:16">
      <c r="A24" s="7" t="s">
        <v>29</v>
      </c>
      <c r="B24" s="8">
        <v>21346.52</v>
      </c>
      <c r="C24" s="10">
        <v>671.05</v>
      </c>
      <c r="D24" s="8">
        <v>2000</v>
      </c>
      <c r="E24" s="10">
        <v>2000</v>
      </c>
      <c r="F24" s="8">
        <v>2000</v>
      </c>
      <c r="G24" s="10">
        <v>1846.52</v>
      </c>
      <c r="H24" s="8">
        <v>2000</v>
      </c>
      <c r="I24" s="10">
        <v>2000</v>
      </c>
      <c r="J24" s="8">
        <v>2000</v>
      </c>
      <c r="K24" s="10">
        <v>2000</v>
      </c>
      <c r="L24" s="10">
        <v>2000</v>
      </c>
      <c r="M24" s="10">
        <v>828.95</v>
      </c>
      <c r="N24" s="10">
        <v>2000</v>
      </c>
      <c r="O24" s="15"/>
      <c r="P24" s="15"/>
    </row>
    <row r="25" spans="1:16" ht="15.75">
      <c r="A25" s="6" t="s">
        <v>30</v>
      </c>
      <c r="B25" s="13">
        <f t="shared" ref="B25" si="3">SUM(B26:B34)</f>
        <v>2248081.8800000004</v>
      </c>
      <c r="C25" s="13">
        <f>SUM(C26:C34)</f>
        <v>15000</v>
      </c>
      <c r="D25" s="13">
        <f t="shared" ref="D25:N25" si="4">SUM(D26:D34)</f>
        <v>36550</v>
      </c>
      <c r="E25" s="13">
        <f t="shared" si="4"/>
        <v>81000</v>
      </c>
      <c r="F25" s="13">
        <f t="shared" si="4"/>
        <v>152150</v>
      </c>
      <c r="G25" s="13">
        <f t="shared" si="4"/>
        <v>131050</v>
      </c>
      <c r="H25" s="13">
        <f t="shared" si="4"/>
        <v>85350</v>
      </c>
      <c r="I25" s="13">
        <f t="shared" si="4"/>
        <v>131050</v>
      </c>
      <c r="J25" s="13">
        <f t="shared" si="4"/>
        <v>164413.16</v>
      </c>
      <c r="K25" s="13">
        <f t="shared" si="4"/>
        <v>411050</v>
      </c>
      <c r="L25" s="13">
        <f t="shared" si="4"/>
        <v>160950</v>
      </c>
      <c r="M25" s="13">
        <f t="shared" si="4"/>
        <v>500900</v>
      </c>
      <c r="N25" s="13">
        <f t="shared" si="4"/>
        <v>378618.72</v>
      </c>
    </row>
    <row r="26" spans="1:16">
      <c r="A26" s="7" t="s">
        <v>31</v>
      </c>
      <c r="B26" s="8">
        <v>91700</v>
      </c>
      <c r="C26" s="8">
        <v>6700</v>
      </c>
      <c r="D26" s="8">
        <v>6700</v>
      </c>
      <c r="E26" s="8">
        <v>6700</v>
      </c>
      <c r="F26" s="8">
        <v>6700</v>
      </c>
      <c r="G26" s="8">
        <v>6700</v>
      </c>
      <c r="H26" s="8">
        <v>9000</v>
      </c>
      <c r="I26" s="8">
        <v>6700</v>
      </c>
      <c r="J26" s="8">
        <v>6700</v>
      </c>
      <c r="K26" s="8">
        <v>6700</v>
      </c>
      <c r="L26" s="8">
        <v>9000</v>
      </c>
      <c r="M26" s="8">
        <v>5100</v>
      </c>
      <c r="N26" s="8">
        <v>15000</v>
      </c>
      <c r="O26" s="15"/>
      <c r="P26" s="15"/>
    </row>
    <row r="27" spans="1:16">
      <c r="A27" s="7" t="s">
        <v>32</v>
      </c>
      <c r="B27" s="8">
        <v>298000</v>
      </c>
      <c r="C27" s="10">
        <v>0</v>
      </c>
      <c r="D27" s="8">
        <v>15000</v>
      </c>
      <c r="E27" s="8">
        <v>15000</v>
      </c>
      <c r="F27" s="10">
        <v>0</v>
      </c>
      <c r="G27" s="10">
        <v>8500</v>
      </c>
      <c r="H27" s="10">
        <v>8500</v>
      </c>
      <c r="I27" s="10">
        <v>8500</v>
      </c>
      <c r="J27" s="10">
        <v>8500</v>
      </c>
      <c r="K27" s="8">
        <f>200000+8500</f>
        <v>208500</v>
      </c>
      <c r="L27" s="8">
        <v>8500</v>
      </c>
      <c r="M27" s="8">
        <v>8500</v>
      </c>
      <c r="N27" s="8">
        <v>8500</v>
      </c>
      <c r="O27" s="15"/>
      <c r="P27" s="15"/>
    </row>
    <row r="28" spans="1:16">
      <c r="A28" s="7" t="s">
        <v>21</v>
      </c>
      <c r="B28" s="8">
        <v>118000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10000</v>
      </c>
      <c r="I28" s="10">
        <v>0</v>
      </c>
      <c r="J28" s="10">
        <v>0</v>
      </c>
      <c r="K28" s="10">
        <v>80000</v>
      </c>
      <c r="L28" s="10">
        <v>0</v>
      </c>
      <c r="M28" s="10">
        <v>28000</v>
      </c>
      <c r="N28" s="10">
        <v>0</v>
      </c>
      <c r="O28" s="15"/>
      <c r="P28" s="15"/>
    </row>
    <row r="29" spans="1:16">
      <c r="A29" s="7" t="s">
        <v>22</v>
      </c>
      <c r="B29" s="8">
        <v>30850</v>
      </c>
      <c r="C29" s="8">
        <v>2300</v>
      </c>
      <c r="D29" s="8">
        <v>2300</v>
      </c>
      <c r="E29" s="8">
        <v>2300</v>
      </c>
      <c r="F29" s="8">
        <v>2300</v>
      </c>
      <c r="G29" s="8">
        <v>2300</v>
      </c>
      <c r="H29" s="8">
        <v>2300</v>
      </c>
      <c r="I29" s="8">
        <v>2300</v>
      </c>
      <c r="J29" s="8">
        <v>2300</v>
      </c>
      <c r="K29" s="8">
        <v>2300</v>
      </c>
      <c r="L29" s="8">
        <v>2300</v>
      </c>
      <c r="M29" s="8">
        <v>2300</v>
      </c>
      <c r="N29" s="8">
        <v>5550</v>
      </c>
      <c r="O29" s="15"/>
      <c r="P29" s="15"/>
    </row>
    <row r="30" spans="1:16">
      <c r="A30" s="7" t="s">
        <v>23</v>
      </c>
      <c r="B30" s="8">
        <v>91600</v>
      </c>
      <c r="C30" s="10">
        <v>0</v>
      </c>
      <c r="D30" s="10">
        <v>0</v>
      </c>
      <c r="E30" s="10">
        <v>0</v>
      </c>
      <c r="F30" s="10">
        <v>29600</v>
      </c>
      <c r="G30" s="10">
        <v>0</v>
      </c>
      <c r="H30" s="8">
        <v>32000</v>
      </c>
      <c r="I30" s="10">
        <v>0</v>
      </c>
      <c r="J30" s="10">
        <v>0</v>
      </c>
      <c r="K30" s="10">
        <v>0</v>
      </c>
      <c r="L30" s="10">
        <v>30000</v>
      </c>
      <c r="M30" s="10">
        <v>0</v>
      </c>
      <c r="N30" s="10">
        <v>0</v>
      </c>
      <c r="O30" s="15"/>
      <c r="P30" s="15"/>
    </row>
    <row r="31" spans="1:16">
      <c r="A31" s="7" t="s">
        <v>36</v>
      </c>
      <c r="B31" s="8">
        <v>635000</v>
      </c>
      <c r="C31" s="10">
        <v>0</v>
      </c>
      <c r="D31" s="10">
        <v>0</v>
      </c>
      <c r="E31" s="10">
        <v>11000</v>
      </c>
      <c r="F31" s="10">
        <v>11000</v>
      </c>
      <c r="G31" s="10">
        <v>11000</v>
      </c>
      <c r="H31" s="10">
        <v>11000</v>
      </c>
      <c r="I31" s="10">
        <v>11000</v>
      </c>
      <c r="J31" s="10">
        <v>11000</v>
      </c>
      <c r="K31" s="10">
        <v>11000</v>
      </c>
      <c r="L31" s="10">
        <v>11000</v>
      </c>
      <c r="M31" s="8">
        <v>341000</v>
      </c>
      <c r="N31" s="8">
        <v>206000</v>
      </c>
      <c r="O31" s="15"/>
      <c r="P31" s="15"/>
    </row>
    <row r="32" spans="1:16">
      <c r="A32" s="7" t="s">
        <v>33</v>
      </c>
      <c r="B32" s="8">
        <v>130000</v>
      </c>
      <c r="C32" s="10">
        <v>0</v>
      </c>
      <c r="D32" s="8">
        <v>6550</v>
      </c>
      <c r="E32" s="8">
        <v>40000</v>
      </c>
      <c r="F32" s="8">
        <v>6550</v>
      </c>
      <c r="G32" s="8">
        <v>6550</v>
      </c>
      <c r="H32" s="8">
        <v>6550</v>
      </c>
      <c r="I32" s="8">
        <v>6550</v>
      </c>
      <c r="J32" s="8">
        <v>6550</v>
      </c>
      <c r="K32" s="8">
        <v>6550</v>
      </c>
      <c r="L32" s="8">
        <v>4150</v>
      </c>
      <c r="M32" s="8">
        <v>20000</v>
      </c>
      <c r="N32" s="8">
        <v>20000</v>
      </c>
      <c r="O32" s="15"/>
      <c r="P32" s="15"/>
    </row>
    <row r="33" spans="1:16">
      <c r="A33" s="7" t="s">
        <v>34</v>
      </c>
      <c r="B33" s="8">
        <v>753363.16</v>
      </c>
      <c r="C33" s="10">
        <v>0</v>
      </c>
      <c r="D33" s="10">
        <v>0</v>
      </c>
      <c r="E33" s="10">
        <v>0</v>
      </c>
      <c r="F33" s="8">
        <v>90000</v>
      </c>
      <c r="G33" s="8">
        <v>90000</v>
      </c>
      <c r="H33" s="10">
        <v>0</v>
      </c>
      <c r="I33" s="8">
        <v>90000</v>
      </c>
      <c r="J33" s="10">
        <v>123363.16</v>
      </c>
      <c r="K33" s="8">
        <v>90000</v>
      </c>
      <c r="L33" s="8">
        <v>90000</v>
      </c>
      <c r="M33" s="8">
        <v>90000</v>
      </c>
      <c r="N33" s="8">
        <v>90000</v>
      </c>
      <c r="O33" s="15"/>
      <c r="P33" s="15"/>
    </row>
    <row r="34" spans="1:16">
      <c r="A34" s="7" t="s">
        <v>35</v>
      </c>
      <c r="B34" s="8">
        <v>99568.72</v>
      </c>
      <c r="C34" s="8">
        <v>6000</v>
      </c>
      <c r="D34" s="8">
        <v>6000</v>
      </c>
      <c r="E34" s="8">
        <v>6000</v>
      </c>
      <c r="F34" s="8">
        <v>6000</v>
      </c>
      <c r="G34" s="8">
        <v>6000</v>
      </c>
      <c r="H34" s="8">
        <v>6000</v>
      </c>
      <c r="I34" s="8">
        <v>6000</v>
      </c>
      <c r="J34" s="8">
        <v>6000</v>
      </c>
      <c r="K34" s="8">
        <v>6000</v>
      </c>
      <c r="L34" s="8">
        <v>6000</v>
      </c>
      <c r="M34" s="8">
        <v>6000</v>
      </c>
      <c r="N34" s="8">
        <v>33568.720000000001</v>
      </c>
      <c r="O34" s="15"/>
      <c r="P34" s="15"/>
    </row>
    <row r="35" spans="1:1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autoFilter ref="A7:N36"/>
  <mergeCells count="2">
    <mergeCell ref="A1:N6"/>
    <mergeCell ref="A35:N35"/>
  </mergeCells>
  <pageMargins left="0.51181102362204722" right="0.31496062992125984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2019-02-12T20:48:29Z</cp:lastPrinted>
  <dcterms:created xsi:type="dcterms:W3CDTF">2014-02-26T17:48:41Z</dcterms:created>
  <dcterms:modified xsi:type="dcterms:W3CDTF">2021-02-08T20:53:59Z</dcterms:modified>
</cp:coreProperties>
</file>