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FERIA ANUAL 2021 TV\"/>
    </mc:Choice>
  </mc:AlternateContent>
  <bookViews>
    <workbookView xWindow="0" yWindow="0" windowWidth="24000" windowHeight="9105" tabRatio="819"/>
  </bookViews>
  <sheets>
    <sheet name="5.Calen Mesu Egresos art.66" sheetId="1" r:id="rId1"/>
  </sheets>
  <calcPr calcId="181029"/>
</workbook>
</file>

<file path=xl/calcChain.xml><?xml version="1.0" encoding="utf-8"?>
<calcChain xmlns="http://schemas.openxmlformats.org/spreadsheetml/2006/main">
  <c r="H19" i="1" l="1"/>
  <c r="O12" i="1"/>
  <c r="C6" i="1"/>
  <c r="O61" i="1"/>
  <c r="N61" i="1"/>
  <c r="M61" i="1"/>
  <c r="L61" i="1"/>
  <c r="K61" i="1"/>
  <c r="J61" i="1"/>
  <c r="I61" i="1"/>
  <c r="H61" i="1"/>
  <c r="G61" i="1"/>
  <c r="F61" i="1"/>
  <c r="E61" i="1"/>
  <c r="D61" i="1"/>
  <c r="O59" i="1"/>
  <c r="N59" i="1"/>
  <c r="M59" i="1"/>
  <c r="L59" i="1"/>
  <c r="K59" i="1"/>
  <c r="J59" i="1"/>
  <c r="I59" i="1"/>
  <c r="H59" i="1"/>
  <c r="G59" i="1"/>
  <c r="F59" i="1"/>
  <c r="E59" i="1"/>
  <c r="D59" i="1"/>
  <c r="N9" i="1"/>
  <c r="G27" i="1"/>
  <c r="O67" i="1"/>
  <c r="O68" i="1"/>
  <c r="N67" i="1"/>
  <c r="N68" i="1"/>
  <c r="M67" i="1"/>
  <c r="M68" i="1"/>
  <c r="L67" i="1"/>
  <c r="L68" i="1"/>
  <c r="K67" i="1"/>
  <c r="K68" i="1"/>
  <c r="J67" i="1"/>
  <c r="J68" i="1"/>
  <c r="I67" i="1"/>
  <c r="I68" i="1"/>
  <c r="H67" i="1"/>
  <c r="H68" i="1"/>
  <c r="G67" i="1"/>
  <c r="G68" i="1"/>
  <c r="F67" i="1"/>
  <c r="F68" i="1"/>
  <c r="E67" i="1"/>
  <c r="E68" i="1"/>
  <c r="D67" i="1"/>
  <c r="D68" i="1"/>
  <c r="D45" i="1"/>
  <c r="O35" i="1"/>
  <c r="N35" i="1"/>
  <c r="M35" i="1"/>
  <c r="L35" i="1"/>
  <c r="K35" i="1"/>
  <c r="J35" i="1"/>
  <c r="I35" i="1"/>
  <c r="H35" i="1"/>
  <c r="G35" i="1"/>
  <c r="F35" i="1"/>
  <c r="E35" i="1"/>
  <c r="D35" i="1"/>
  <c r="N27" i="1"/>
  <c r="N36" i="1"/>
  <c r="M27" i="1"/>
  <c r="L27" i="1"/>
  <c r="L36" i="1"/>
  <c r="K27" i="1"/>
  <c r="J27" i="1"/>
  <c r="I27" i="1"/>
  <c r="H27" i="1"/>
  <c r="F27" i="1"/>
  <c r="E27" i="1"/>
  <c r="D27" i="1"/>
  <c r="O27" i="1"/>
  <c r="O9" i="1"/>
  <c r="C67" i="1"/>
  <c r="C68" i="1"/>
  <c r="C59" i="1"/>
  <c r="C64" i="1"/>
  <c r="C61" i="1"/>
  <c r="C56" i="1"/>
  <c r="C54" i="1"/>
  <c r="C45" i="1"/>
  <c r="C39" i="1"/>
  <c r="C65" i="1"/>
  <c r="C35" i="1"/>
  <c r="C30" i="1"/>
  <c r="O64" i="1"/>
  <c r="N64" i="1"/>
  <c r="M64" i="1"/>
  <c r="L64" i="1"/>
  <c r="K64" i="1"/>
  <c r="J64" i="1"/>
  <c r="I64" i="1"/>
  <c r="H64" i="1"/>
  <c r="G64" i="1"/>
  <c r="F64" i="1"/>
  <c r="E64" i="1"/>
  <c r="D64" i="1"/>
  <c r="E39" i="1"/>
  <c r="F39" i="1"/>
  <c r="F65" i="1"/>
  <c r="G39" i="1"/>
  <c r="H39" i="1"/>
  <c r="I39" i="1"/>
  <c r="J39" i="1"/>
  <c r="J65" i="1"/>
  <c r="K39" i="1"/>
  <c r="L39" i="1"/>
  <c r="L65" i="1"/>
  <c r="M39" i="1"/>
  <c r="N39" i="1"/>
  <c r="N65" i="1"/>
  <c r="O39" i="1"/>
  <c r="E25" i="1"/>
  <c r="E36" i="1"/>
  <c r="F25" i="1"/>
  <c r="G25" i="1"/>
  <c r="G36" i="1"/>
  <c r="H25" i="1"/>
  <c r="I25" i="1"/>
  <c r="I36" i="1"/>
  <c r="J25" i="1"/>
  <c r="K25" i="1"/>
  <c r="K36" i="1"/>
  <c r="L25" i="1"/>
  <c r="M25" i="1"/>
  <c r="N25" i="1"/>
  <c r="O25" i="1"/>
  <c r="O36" i="1"/>
  <c r="D25" i="1"/>
  <c r="E56" i="1"/>
  <c r="F56" i="1"/>
  <c r="G56" i="1"/>
  <c r="H56" i="1"/>
  <c r="I56" i="1"/>
  <c r="J56" i="1"/>
  <c r="K56" i="1"/>
  <c r="L56" i="1"/>
  <c r="M56" i="1"/>
  <c r="N56" i="1"/>
  <c r="O56" i="1"/>
  <c r="D56" i="1"/>
  <c r="E54" i="1"/>
  <c r="F54" i="1"/>
  <c r="G54" i="1"/>
  <c r="H54" i="1"/>
  <c r="I54" i="1"/>
  <c r="I65" i="1"/>
  <c r="J54" i="1"/>
  <c r="K54" i="1"/>
  <c r="L54" i="1"/>
  <c r="M54" i="1"/>
  <c r="N54" i="1"/>
  <c r="O54" i="1"/>
  <c r="D54" i="1"/>
  <c r="E49" i="1"/>
  <c r="F49" i="1"/>
  <c r="G49" i="1"/>
  <c r="H49" i="1"/>
  <c r="I49" i="1"/>
  <c r="J49" i="1"/>
  <c r="K49" i="1"/>
  <c r="L49" i="1"/>
  <c r="M49" i="1"/>
  <c r="N49" i="1"/>
  <c r="O49" i="1"/>
  <c r="D49" i="1"/>
  <c r="E45" i="1"/>
  <c r="F45" i="1"/>
  <c r="G45" i="1"/>
  <c r="H45" i="1"/>
  <c r="I45" i="1"/>
  <c r="J45" i="1"/>
  <c r="K45" i="1"/>
  <c r="L45" i="1"/>
  <c r="M45" i="1"/>
  <c r="M65" i="1"/>
  <c r="N45" i="1"/>
  <c r="L41" i="1"/>
  <c r="M41" i="1"/>
  <c r="N41" i="1"/>
  <c r="O41" i="1"/>
  <c r="E41" i="1"/>
  <c r="E65" i="1"/>
  <c r="F41" i="1"/>
  <c r="G41" i="1"/>
  <c r="G65" i="1"/>
  <c r="H41" i="1"/>
  <c r="I41" i="1"/>
  <c r="J41" i="1"/>
  <c r="K41" i="1"/>
  <c r="D41" i="1"/>
  <c r="O33" i="1"/>
  <c r="E33" i="1"/>
  <c r="F33" i="1"/>
  <c r="G33" i="1"/>
  <c r="H33" i="1"/>
  <c r="I33" i="1"/>
  <c r="J33" i="1"/>
  <c r="K33" i="1"/>
  <c r="L33" i="1"/>
  <c r="M33" i="1"/>
  <c r="N33" i="1"/>
  <c r="D33" i="1"/>
  <c r="E30" i="1"/>
  <c r="F30" i="1"/>
  <c r="G30" i="1"/>
  <c r="H30" i="1"/>
  <c r="I30" i="1"/>
  <c r="J30" i="1"/>
  <c r="K30" i="1"/>
  <c r="L30" i="1"/>
  <c r="M30" i="1"/>
  <c r="N30" i="1"/>
  <c r="O30" i="1"/>
  <c r="E19" i="1"/>
  <c r="F19" i="1"/>
  <c r="G19" i="1"/>
  <c r="I19" i="1"/>
  <c r="J19" i="1"/>
  <c r="K19" i="1"/>
  <c r="L19" i="1"/>
  <c r="M19" i="1"/>
  <c r="N19" i="1"/>
  <c r="O19" i="1"/>
  <c r="D19" i="1"/>
  <c r="E16" i="1"/>
  <c r="F16" i="1"/>
  <c r="G16" i="1"/>
  <c r="H16" i="1"/>
  <c r="I16" i="1"/>
  <c r="J16" i="1"/>
  <c r="K16" i="1"/>
  <c r="L16" i="1"/>
  <c r="M16" i="1"/>
  <c r="M20" i="1"/>
  <c r="M69" i="1"/>
  <c r="N16" i="1"/>
  <c r="O16" i="1"/>
  <c r="D16" i="1"/>
  <c r="D20" i="1"/>
  <c r="E9" i="1"/>
  <c r="F9" i="1"/>
  <c r="G9" i="1"/>
  <c r="H9" i="1"/>
  <c r="I9" i="1"/>
  <c r="J9" i="1"/>
  <c r="K9" i="1"/>
  <c r="L9" i="1"/>
  <c r="M9" i="1"/>
  <c r="D9" i="1"/>
  <c r="E7" i="1"/>
  <c r="F7" i="1"/>
  <c r="F20" i="1"/>
  <c r="G7" i="1"/>
  <c r="H7" i="1"/>
  <c r="H20" i="1"/>
  <c r="I7" i="1"/>
  <c r="J7" i="1"/>
  <c r="J20" i="1"/>
  <c r="K7" i="1"/>
  <c r="L7" i="1"/>
  <c r="L20" i="1"/>
  <c r="M7" i="1"/>
  <c r="N7" i="1"/>
  <c r="O7" i="1"/>
  <c r="D7" i="1"/>
  <c r="C33" i="1"/>
  <c r="C19" i="1"/>
  <c r="C20" i="1"/>
  <c r="C9" i="1"/>
  <c r="D12" i="1"/>
  <c r="E12" i="1"/>
  <c r="F12" i="1"/>
  <c r="G12" i="1"/>
  <c r="H12" i="1"/>
  <c r="I12" i="1"/>
  <c r="J12" i="1"/>
  <c r="K12" i="1"/>
  <c r="L12" i="1"/>
  <c r="M12" i="1"/>
  <c r="N12" i="1"/>
  <c r="D30" i="1"/>
  <c r="C16" i="1"/>
  <c r="C27" i="1"/>
  <c r="C49" i="1"/>
  <c r="C25" i="1"/>
  <c r="C12" i="1"/>
  <c r="C41" i="1"/>
  <c r="C7" i="1"/>
  <c r="D39" i="1"/>
  <c r="J36" i="1"/>
  <c r="C36" i="1"/>
  <c r="H36" i="1"/>
  <c r="F36" i="1"/>
  <c r="M36" i="1"/>
  <c r="D36" i="1"/>
  <c r="O45" i="1"/>
  <c r="I20" i="1"/>
  <c r="E20" i="1"/>
  <c r="K20" i="1"/>
  <c r="G20" i="1"/>
  <c r="K65" i="1"/>
  <c r="H65" i="1"/>
  <c r="O65" i="1"/>
  <c r="D65" i="1"/>
  <c r="D69" i="1"/>
  <c r="K69" i="1"/>
  <c r="E69" i="1"/>
  <c r="J69" i="1"/>
  <c r="F69" i="1"/>
  <c r="O20" i="1"/>
  <c r="N20" i="1"/>
  <c r="N69" i="1"/>
  <c r="I69" i="1"/>
  <c r="H69" i="1"/>
  <c r="C69" i="1"/>
  <c r="L69" i="1"/>
  <c r="G69" i="1"/>
  <c r="O69" i="1"/>
</calcChain>
</file>

<file path=xl/sharedStrings.xml><?xml version="1.0" encoding="utf-8"?>
<sst xmlns="http://schemas.openxmlformats.org/spreadsheetml/2006/main" count="80" uniqueCount="80">
  <si>
    <t>1131 Sueldos Base</t>
  </si>
  <si>
    <t>1321 Prima Vacacional</t>
  </si>
  <si>
    <t>1323 Gratificación de fin de año</t>
  </si>
  <si>
    <t>1413 Aportaciones IMSS</t>
  </si>
  <si>
    <t>1421 Aportaciones INFONAVIT</t>
  </si>
  <si>
    <t>1431 Ahorro para el retiro</t>
  </si>
  <si>
    <t xml:space="preserve">* 1400 SEGURIDAD SOCIAL </t>
  </si>
  <si>
    <t xml:space="preserve">** 1000 Servicios Personales </t>
  </si>
  <si>
    <t>2161 Material de limpieza</t>
  </si>
  <si>
    <t xml:space="preserve">* 2200 ALIMENTOS Y UTENSILIOS </t>
  </si>
  <si>
    <t>2711 Vestuario y uniformes</t>
  </si>
  <si>
    <t>2911 Herramientas menores</t>
  </si>
  <si>
    <t xml:space="preserve">** 2000 Materiales y Suministros </t>
  </si>
  <si>
    <t xml:space="preserve">* 3200 SERVICIOS DE ARRENDAMIENTO </t>
  </si>
  <si>
    <t xml:space="preserve">* 3800 SERVICIOS OFICIALES </t>
  </si>
  <si>
    <t>3981 Impuesto sobre nóminas</t>
  </si>
  <si>
    <t xml:space="preserve">* 3900 OTROS SERVICIOS GENERALES </t>
  </si>
  <si>
    <t xml:space="preserve">** 3000 Servicios Generales </t>
  </si>
  <si>
    <t xml:space="preserve">*** Capítulos de Gasto </t>
  </si>
  <si>
    <t>Concepto</t>
  </si>
  <si>
    <t>Monto Anual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</si>
  <si>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</si>
  <si>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</si>
  <si>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</si>
  <si>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</si>
  <si>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</si>
  <si>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</si>
  <si>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</si>
  <si>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</si>
  <si>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</si>
  <si>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</si>
  <si>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</si>
  <si>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</si>
  <si>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* 1100 REMUNERACIONES AL PERSONAL DE CARÁCTER PERMANENTE </t>
  </si>
  <si>
    <t xml:space="preserve">* 1200 REMUNERACIONES AL PERSONAL DE CARÁCTER TRANSITORIO </t>
  </si>
  <si>
    <t xml:space="preserve">* 1300 REMUNERACIONES ADICIONALES Y ESPECIALES </t>
  </si>
  <si>
    <t>1212 Honorarios asimilados a salarios</t>
  </si>
  <si>
    <t xml:space="preserve">* 1500 OTRAS PRESTACIONES SOCIALES Y ECONOMICAS </t>
  </si>
  <si>
    <t>* 2100 MATERIALES DE ADMINISTRACIÓN, EMISIÓN DE DOCUMENTOS Y ARTÍCULOS OFICIALES</t>
  </si>
  <si>
    <t>2111 Materiales y útiles de oficina</t>
  </si>
  <si>
    <t>2212 Productos alimenticios para el personal en las instalaciones de las dependencias y entidades</t>
  </si>
  <si>
    <t>* 2600 COMBUSTIBLES, LUBRICANTES Y ADITIVOS</t>
  </si>
  <si>
    <t>2613 Combustibles, lubricantes y aditivos para maquinaria, equipo de producción y servicios administrativos</t>
  </si>
  <si>
    <t>* 2700 VESTUARIO, BLANCOS, PRENDAS DE PROTECCIÓN Y ARTÍCULOS DEPORTIVOS</t>
  </si>
  <si>
    <t>* 2900 HERRAMIENTAS, REFACCIONES Y ACCESORIOS MENORES</t>
  </si>
  <si>
    <t xml:space="preserve">* 3100 SERVICIOS BÁSICOS </t>
  </si>
  <si>
    <t>3111 Servicio de energía eléctrica</t>
  </si>
  <si>
    <t>3141 Servicio telefonía tradicional</t>
  </si>
  <si>
    <t xml:space="preserve">* 3300 SERVICIOS PROFESIONALES, CIENTÍFICO, TÉCNICOS Y OTROS SERVICIOS </t>
  </si>
  <si>
    <t>* 3400 SERVICIOS FINANCIEROS, BANCARIOS Y COMERCIALES</t>
  </si>
  <si>
    <t>3411 Servicios financieros y bancarios</t>
  </si>
  <si>
    <t>3441 Seguros de responsabilidad patrimonial y finanzas</t>
  </si>
  <si>
    <t>3451 Seguro de bienes patrimoniales</t>
  </si>
  <si>
    <t xml:space="preserve">* 3500 SERVICIOS DE INSTALACIÓN, REPARACIÓN, MANTENIMIENTO Y CONSERVACIÓN </t>
  </si>
  <si>
    <t>3511 Conservación y mantenimiento de inmuebles</t>
  </si>
  <si>
    <t>3551 Mantenimiento y conservación de vehículos terrestres, aéreos, marítimos, lacustres y fluviales</t>
  </si>
  <si>
    <t>3571 Instalación, reparación y mantenimiento de maquinaria, otros equipos y herramienta</t>
  </si>
  <si>
    <t>3591 Servicios de jardinería y fumigación</t>
  </si>
  <si>
    <t xml:space="preserve">* 3600 SERV DE COMUNICACIÓN SOCIAL Y PUBLICIDAD </t>
  </si>
  <si>
    <t>3621 Promoción para la venta de bienes o servicios</t>
  </si>
  <si>
    <t xml:space="preserve">* 3700 SERVICIOS DE TRASLADO Y VIÁTICOS </t>
  </si>
  <si>
    <t>3751 Viáticos nacionales para servidores públicos en el desempeño de funciones oficiales</t>
  </si>
  <si>
    <t>** 5000 Bienes Muebles,Inmuebles e Intangibles</t>
  </si>
  <si>
    <t>2721 Prendas de seguridad</t>
  </si>
  <si>
    <t>2612 Combustibles, lubricantes, aditivos para vehículos terrestres, aéreos, marítimos, lacustres y fluviales asignados a servidores públicos</t>
  </si>
  <si>
    <t>2112 Equipos menores de oficina</t>
  </si>
  <si>
    <t>2121 Materiales y útiles de impresión y reproducción</t>
  </si>
  <si>
    <t>3231 Arrendamiento de mobiliario y equipo de administración</t>
  </si>
  <si>
    <t>3311 Servicios legales</t>
  </si>
  <si>
    <t>3381 Servicios de vigilancia</t>
  </si>
  <si>
    <t>3391 Servicios profesionales, científicos y técnicos integrales</t>
  </si>
  <si>
    <t>3791 Otros servicios de traslado y hospedaje</t>
  </si>
  <si>
    <t>Patronato de la Feria Regional Puerta de Oro del Bajío</t>
  </si>
  <si>
    <t>1511 Cuotas fondo de ahorro</t>
  </si>
  <si>
    <t>3921 Otros impuestos y derechos</t>
  </si>
  <si>
    <t>3852 Gastos de las oficinas de los servidores publicos superiores y mandos medios</t>
  </si>
  <si>
    <t>5671 Herramientas y maquinas - herramienta</t>
  </si>
  <si>
    <t>* 5600 MAQUINARIA OTROS EQUIPOS Y HERRAMIENTA</t>
  </si>
  <si>
    <t>1522 Liquidación por indemnizaciones</t>
  </si>
  <si>
    <t>Calendario del Presupuesto de Egresos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</si>
</sst>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0000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FE699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3" applyNumberFormat="0" applyAlignment="0" applyProtection="0"/>
    <xf numFmtId="0" fontId="5" fillId="21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8" fillId="28" borderId="3" applyNumberFormat="0" applyAlignment="0" applyProtection="0"/>
    <xf numFmtId="164" fontId="1" fillId="0" borderId="0" applyFont="0" applyFill="0" applyBorder="0" applyAlignment="0" applyProtection="0"/>
    <xf numFmtId="0" fontId="9" fillId="29" borderId="0" applyNumberFormat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30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2" fillId="31" borderId="6" applyNumberFormat="0" applyFont="0" applyAlignment="0" applyProtection="0"/>
    <xf numFmtId="0" fontId="12" fillId="20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7" fillId="0" borderId="9" applyNumberFormat="0" applyFill="0" applyAlignment="0" applyProtection="0"/>
    <xf numFmtId="0" fontId="17" fillId="0" borderId="10" applyNumberFormat="0" applyFill="0" applyAlignment="0" applyProtection="0"/>
  </cellStyleXfs>
  <cellXfs count="22">
    <xf numFmtId="0" fontId="0" fillId="0" borderId="0" xfId="0"/>
    <xf numFmtId="0" fontId="18" fillId="0" borderId="0" xfId="0" applyFont="1"/>
    <xf numFmtId="4" fontId="19" fillId="32" borderId="1" xfId="0" applyNumberFormat="1" applyFont="1" applyFill="1" applyBorder="1" applyAlignment="1">
      <alignment horizontal="right" wrapText="1"/>
    </xf>
    <xf numFmtId="4" fontId="20" fillId="33" borderId="1" xfId="0" applyNumberFormat="1" applyFont="1" applyFill="1" applyBorder="1" applyAlignment="1">
      <alignment horizontal="right" wrapText="1"/>
    </xf>
    <xf numFmtId="4" fontId="20" fillId="34" borderId="1" xfId="0" applyNumberFormat="1" applyFont="1" applyFill="1" applyBorder="1" applyAlignment="1">
      <alignment horizontal="right" wrapText="1"/>
    </xf>
    <xf numFmtId="0" fontId="18" fillId="0" borderId="0" xfId="0" applyFont="1" applyFill="1"/>
    <xf numFmtId="4" fontId="20" fillId="35" borderId="1" xfId="0" applyNumberFormat="1" applyFont="1" applyFill="1" applyBorder="1" applyAlignment="1">
      <alignment horizontal="right" wrapText="1"/>
    </xf>
    <xf numFmtId="0" fontId="19" fillId="0" borderId="0" xfId="0" applyFont="1"/>
    <xf numFmtId="4" fontId="19" fillId="0" borderId="0" xfId="0" applyNumberFormat="1" applyFont="1"/>
    <xf numFmtId="0" fontId="21" fillId="36" borderId="2" xfId="0" applyFont="1" applyFill="1" applyBorder="1" applyAlignment="1">
      <alignment horizontal="center"/>
    </xf>
    <xf numFmtId="4" fontId="21" fillId="36" borderId="2" xfId="0" applyNumberFormat="1" applyFont="1" applyFill="1" applyBorder="1" applyAlignment="1">
      <alignment horizontal="center"/>
    </xf>
    <xf numFmtId="4" fontId="19" fillId="0" borderId="1" xfId="0" applyNumberFormat="1" applyFont="1" applyBorder="1"/>
    <xf numFmtId="0" fontId="20" fillId="0" borderId="1" xfId="0" applyFont="1" applyFill="1" applyBorder="1" applyAlignment="1">
      <alignment horizontal="left" vertical="center" wrapText="1"/>
    </xf>
    <xf numFmtId="0" fontId="20" fillId="33" borderId="1" xfId="0" applyFont="1" applyFill="1" applyBorder="1" applyAlignment="1">
      <alignment horizontal="left" vertical="center" wrapText="1"/>
    </xf>
    <xf numFmtId="0" fontId="20" fillId="34" borderId="1" xfId="0" applyFont="1" applyFill="1" applyBorder="1" applyAlignment="1">
      <alignment horizontal="left" vertical="center" wrapText="1"/>
    </xf>
    <xf numFmtId="0" fontId="20" fillId="35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right" wrapText="1"/>
    </xf>
    <xf numFmtId="4" fontId="20" fillId="33" borderId="1" xfId="0" applyNumberFormat="1" applyFont="1" applyFill="1" applyBorder="1"/>
    <xf numFmtId="4" fontId="20" fillId="34" borderId="1" xfId="0" applyNumberFormat="1" applyFont="1" applyFill="1" applyBorder="1"/>
    <xf numFmtId="165" fontId="19" fillId="0" borderId="0" xfId="0" applyNumberFormat="1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/>
    <cellStyle name="Incorrecto" xfId="31" builtinId="27" customBuiltin="1"/>
    <cellStyle name="Millares 2" xfId="32"/>
    <cellStyle name="Moneda 2" xfId="33"/>
    <cellStyle name="Neutral" xfId="34" builtinId="28" customBuiltin="1"/>
    <cellStyle name="Normal" xfId="0" builtinId="0"/>
    <cellStyle name="Normal 2" xfId="35"/>
    <cellStyle name="Normal 2 2" xfId="36"/>
    <cellStyle name="Normal 2 3" xfId="37"/>
    <cellStyle name="Normal 3" xfId="38"/>
    <cellStyle name="Normal 3 2" xfId="39"/>
    <cellStyle name="Normal 4" xfId="40"/>
    <cellStyle name="Normal 4 2" xfId="41"/>
    <cellStyle name="Normal 5" xfId="42"/>
    <cellStyle name="Notas" xfId="43" builtinId="10" customBuiltin="1"/>
    <cellStyle name="Salida" xfId="44" builtinId="21" customBuiltin="1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2" xfId="48" builtinId="17" customBuiltin="1"/>
    <cellStyle name="Título 3" xfId="49" builtinId="18" customBuiltin="1"/>
    <cellStyle name="Total" xfId="5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85725</xdr:rowOff>
    </xdr:from>
    <xdr:to>
      <xdr:col>1</xdr:col>
      <xdr:colOff>904875</xdr:colOff>
      <xdr:row>3</xdr:row>
      <xdr:rowOff>66675</xdr:rowOff>
    </xdr:to>
    <xdr:pic>
      <xdr:nvPicPr>
        <xdr:cNvPr id="1312" name="1 Imagen" descr="D:\Documents and Settings\Administrador\Mis documentos\Google Drive\Ecofórum Celaya 2013\Logos\Logo Ecofórum Celay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7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9"/>
  <sheetViews>
    <sheetView tabSelected="1" topLeftCell="B1" workbookViewId="0">
      <selection activeCell="O7" sqref="O7"/>
    </sheetView>
  </sheetViews>
  <sheetFormatPr baseColWidth="10" defaultRowHeight="16.5" x14ac:dyDescent="0.3"/>
  <cols>
    <col min="1" max="1" width="1.5703125" style="1" customWidth="1"/>
    <col min="2" max="2" width="43.85546875" style="7" customWidth="1"/>
    <col min="3" max="3" width="10.85546875" style="7" bestFit="1" customWidth="1"/>
    <col min="4" max="11" width="8.7109375" style="8" bestFit="1" customWidth="1"/>
    <col min="12" max="12" width="9.5703125" style="8" bestFit="1" customWidth="1"/>
    <col min="13" max="13" width="8.7109375" style="8" bestFit="1" customWidth="1"/>
    <col min="14" max="14" width="9" style="8" bestFit="1" customWidth="1"/>
    <col min="15" max="15" width="10" style="8" bestFit="1" customWidth="1"/>
    <col min="16" max="16" width="19" style="7" customWidth="1"/>
    <col min="17" max="17" width="10" style="7" bestFit="1" customWidth="1"/>
    <col min="18" max="16384" width="11.42578125" style="1"/>
  </cols>
  <sheetData>
    <row r="2" spans="2:17" x14ac:dyDescent="0.3">
      <c r="B2" s="21" t="s">
        <v>72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7" x14ac:dyDescent="0.3">
      <c r="B3" s="20" t="s">
        <v>79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7" ht="17.25" thickBot="1" x14ac:dyDescent="0.35"/>
    <row r="5" spans="2:17" ht="17.25" thickTop="1" x14ac:dyDescent="0.3">
      <c r="B5" s="9" t="s">
        <v>19</v>
      </c>
      <c r="C5" s="9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</row>
    <row r="6" spans="2:17" x14ac:dyDescent="0.3">
      <c r="B6" s="12" t="s">
        <v>0</v>
      </c>
      <c r="C6" s="2">
        <f>663794.78+312435.94</f>
        <v>976230.72</v>
      </c>
      <c r="D6" s="11">
        <v>81352.56</v>
      </c>
      <c r="E6" s="11">
        <v>81352.56</v>
      </c>
      <c r="F6" s="11">
        <v>81352.56</v>
      </c>
      <c r="G6" s="11">
        <v>81352.56</v>
      </c>
      <c r="H6" s="11">
        <v>81352.56</v>
      </c>
      <c r="I6" s="11">
        <v>81352.56</v>
      </c>
      <c r="J6" s="11">
        <v>81352.56</v>
      </c>
      <c r="K6" s="11">
        <v>81352.56</v>
      </c>
      <c r="L6" s="11">
        <v>81352.56</v>
      </c>
      <c r="M6" s="11">
        <v>81352.56</v>
      </c>
      <c r="N6" s="11">
        <v>81352.56</v>
      </c>
      <c r="O6" s="11">
        <v>81352.56</v>
      </c>
      <c r="P6" s="19"/>
      <c r="Q6" s="8"/>
    </row>
    <row r="7" spans="2:17" ht="25.5" x14ac:dyDescent="0.3">
      <c r="B7" s="13" t="s">
        <v>33</v>
      </c>
      <c r="C7" s="3">
        <f>SUM(C6:C6)</f>
        <v>976230.72</v>
      </c>
      <c r="D7" s="17">
        <f>+D6</f>
        <v>81352.56</v>
      </c>
      <c r="E7" s="17">
        <f t="shared" ref="E7:O7" si="0">+E6</f>
        <v>81352.56</v>
      </c>
      <c r="F7" s="17">
        <f t="shared" si="0"/>
        <v>81352.56</v>
      </c>
      <c r="G7" s="17">
        <f t="shared" si="0"/>
        <v>81352.56</v>
      </c>
      <c r="H7" s="17">
        <f t="shared" si="0"/>
        <v>81352.56</v>
      </c>
      <c r="I7" s="17">
        <f t="shared" si="0"/>
        <v>81352.56</v>
      </c>
      <c r="J7" s="17">
        <f t="shared" si="0"/>
        <v>81352.56</v>
      </c>
      <c r="K7" s="17">
        <f t="shared" si="0"/>
        <v>81352.56</v>
      </c>
      <c r="L7" s="17">
        <f t="shared" si="0"/>
        <v>81352.56</v>
      </c>
      <c r="M7" s="17">
        <f t="shared" si="0"/>
        <v>81352.56</v>
      </c>
      <c r="N7" s="17">
        <f t="shared" si="0"/>
        <v>81352.56</v>
      </c>
      <c r="O7" s="17">
        <f t="shared" si="0"/>
        <v>81352.56</v>
      </c>
      <c r="P7" s="19"/>
      <c r="Q7" s="8"/>
    </row>
    <row r="8" spans="2:17" x14ac:dyDescent="0.3">
      <c r="B8" s="12" t="s">
        <v>36</v>
      </c>
      <c r="C8" s="2">
        <v>443235.34</v>
      </c>
      <c r="D8" s="11">
        <v>36936.269999999997</v>
      </c>
      <c r="E8" s="11">
        <v>36936.269999999997</v>
      </c>
      <c r="F8" s="11">
        <v>36936.269999999997</v>
      </c>
      <c r="G8" s="11">
        <v>36936.269999999997</v>
      </c>
      <c r="H8" s="11">
        <v>36936.269999999997</v>
      </c>
      <c r="I8" s="11">
        <v>36936.269999999997</v>
      </c>
      <c r="J8" s="11">
        <v>36936.269999999997</v>
      </c>
      <c r="K8" s="11">
        <v>36936.269999999997</v>
      </c>
      <c r="L8" s="11">
        <v>36936.269999999997</v>
      </c>
      <c r="M8" s="11">
        <v>36936.269999999997</v>
      </c>
      <c r="N8" s="11">
        <v>36936.269999999997</v>
      </c>
      <c r="O8" s="11">
        <v>36936.370000000003</v>
      </c>
      <c r="P8" s="19"/>
      <c r="Q8" s="8"/>
    </row>
    <row r="9" spans="2:17" ht="25.5" x14ac:dyDescent="0.3">
      <c r="B9" s="13" t="s">
        <v>34</v>
      </c>
      <c r="C9" s="3">
        <f>+C8</f>
        <v>443235.34</v>
      </c>
      <c r="D9" s="3">
        <f>+D8</f>
        <v>36936.269999999997</v>
      </c>
      <c r="E9" s="3">
        <f t="shared" ref="E9:O9" si="1">+E8</f>
        <v>36936.269999999997</v>
      </c>
      <c r="F9" s="3">
        <f t="shared" si="1"/>
        <v>36936.269999999997</v>
      </c>
      <c r="G9" s="3">
        <f t="shared" si="1"/>
        <v>36936.269999999997</v>
      </c>
      <c r="H9" s="3">
        <f t="shared" si="1"/>
        <v>36936.269999999997</v>
      </c>
      <c r="I9" s="3">
        <f t="shared" si="1"/>
        <v>36936.269999999997</v>
      </c>
      <c r="J9" s="3">
        <f t="shared" si="1"/>
        <v>36936.269999999997</v>
      </c>
      <c r="K9" s="3">
        <f t="shared" si="1"/>
        <v>36936.269999999997</v>
      </c>
      <c r="L9" s="3">
        <f t="shared" si="1"/>
        <v>36936.269999999997</v>
      </c>
      <c r="M9" s="3">
        <f t="shared" si="1"/>
        <v>36936.269999999997</v>
      </c>
      <c r="N9" s="3">
        <f t="shared" si="1"/>
        <v>36936.269999999997</v>
      </c>
      <c r="O9" s="3">
        <f t="shared" si="1"/>
        <v>36936.370000000003</v>
      </c>
      <c r="P9" s="19"/>
      <c r="Q9" s="8"/>
    </row>
    <row r="10" spans="2:17" x14ac:dyDescent="0.3">
      <c r="B10" s="12" t="s">
        <v>1</v>
      </c>
      <c r="C10" s="2">
        <v>28003.09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14001.54</v>
      </c>
      <c r="J10" s="11">
        <v>0</v>
      </c>
      <c r="K10" s="11">
        <v>0</v>
      </c>
      <c r="L10" s="11">
        <v>0</v>
      </c>
      <c r="M10" s="11">
        <v>0</v>
      </c>
      <c r="N10" s="11">
        <v>14001.55</v>
      </c>
      <c r="O10" s="11">
        <v>0</v>
      </c>
      <c r="P10" s="19"/>
      <c r="Q10" s="8"/>
    </row>
    <row r="11" spans="2:17" x14ac:dyDescent="0.3">
      <c r="B11" s="12" t="s">
        <v>2</v>
      </c>
      <c r="C11" s="2">
        <v>151972.41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151972.41</v>
      </c>
      <c r="P11" s="19"/>
      <c r="Q11" s="8"/>
    </row>
    <row r="12" spans="2:17" ht="25.5" x14ac:dyDescent="0.3">
      <c r="B12" s="13" t="s">
        <v>35</v>
      </c>
      <c r="C12" s="3">
        <f t="shared" ref="C12:N12" si="2">SUM(C10:C11)</f>
        <v>179975.5</v>
      </c>
      <c r="D12" s="17">
        <f t="shared" si="2"/>
        <v>0</v>
      </c>
      <c r="E12" s="17">
        <f t="shared" si="2"/>
        <v>0</v>
      </c>
      <c r="F12" s="17">
        <f t="shared" si="2"/>
        <v>0</v>
      </c>
      <c r="G12" s="17">
        <f t="shared" si="2"/>
        <v>0</v>
      </c>
      <c r="H12" s="17">
        <f t="shared" si="2"/>
        <v>0</v>
      </c>
      <c r="I12" s="17">
        <f t="shared" si="2"/>
        <v>14001.54</v>
      </c>
      <c r="J12" s="17">
        <f t="shared" si="2"/>
        <v>0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2"/>
        <v>14001.55</v>
      </c>
      <c r="O12" s="17">
        <f>SUM(O10:O11)</f>
        <v>151972.41</v>
      </c>
      <c r="P12" s="19"/>
      <c r="Q12" s="8"/>
    </row>
    <row r="13" spans="2:17" x14ac:dyDescent="0.3">
      <c r="B13" s="12" t="s">
        <v>3</v>
      </c>
      <c r="C13" s="2">
        <v>139101.63</v>
      </c>
      <c r="D13" s="11">
        <v>11591.8</v>
      </c>
      <c r="E13" s="11">
        <v>11591.8</v>
      </c>
      <c r="F13" s="11">
        <v>11591.8</v>
      </c>
      <c r="G13" s="11">
        <v>11591.8</v>
      </c>
      <c r="H13" s="11">
        <v>11591.8</v>
      </c>
      <c r="I13" s="11">
        <v>11591.8</v>
      </c>
      <c r="J13" s="11">
        <v>11591.8</v>
      </c>
      <c r="K13" s="11">
        <v>11591.8</v>
      </c>
      <c r="L13" s="11">
        <v>11591.8</v>
      </c>
      <c r="M13" s="11">
        <v>11591.8</v>
      </c>
      <c r="N13" s="11">
        <v>11591.8</v>
      </c>
      <c r="O13" s="11">
        <v>11591.83</v>
      </c>
      <c r="P13" s="19"/>
      <c r="Q13" s="8"/>
    </row>
    <row r="14" spans="2:17" x14ac:dyDescent="0.3">
      <c r="B14" s="12" t="s">
        <v>4</v>
      </c>
      <c r="C14" s="2">
        <v>78365.84</v>
      </c>
      <c r="D14" s="11"/>
      <c r="E14" s="11">
        <v>13060.97</v>
      </c>
      <c r="F14" s="11"/>
      <c r="G14" s="11">
        <v>13060.97</v>
      </c>
      <c r="H14" s="11"/>
      <c r="I14" s="11">
        <v>13060.97</v>
      </c>
      <c r="J14" s="11"/>
      <c r="K14" s="11">
        <v>13060.97</v>
      </c>
      <c r="L14" s="11"/>
      <c r="M14" s="11">
        <v>13060.97</v>
      </c>
      <c r="N14" s="11"/>
      <c r="O14" s="11">
        <v>13060.99</v>
      </c>
      <c r="P14" s="19"/>
      <c r="Q14" s="8"/>
    </row>
    <row r="15" spans="2:17" x14ac:dyDescent="0.3">
      <c r="B15" s="12" t="s">
        <v>5</v>
      </c>
      <c r="C15" s="2">
        <v>80716.81</v>
      </c>
      <c r="D15" s="11"/>
      <c r="E15" s="11">
        <v>13452.8</v>
      </c>
      <c r="F15" s="11"/>
      <c r="G15" s="11">
        <v>13452.8</v>
      </c>
      <c r="H15" s="11"/>
      <c r="I15" s="11">
        <v>13452.8</v>
      </c>
      <c r="J15" s="11"/>
      <c r="K15" s="11">
        <v>13452.8</v>
      </c>
      <c r="L15" s="11"/>
      <c r="M15" s="11">
        <v>13452.8</v>
      </c>
      <c r="N15" s="11"/>
      <c r="O15" s="11">
        <v>13452.81</v>
      </c>
      <c r="P15" s="19"/>
      <c r="Q15" s="8"/>
    </row>
    <row r="16" spans="2:17" x14ac:dyDescent="0.3">
      <c r="B16" s="13" t="s">
        <v>6</v>
      </c>
      <c r="C16" s="3">
        <f>SUM(C13:C15)</f>
        <v>298184.28000000003</v>
      </c>
      <c r="D16" s="17">
        <f>SUM(D13:D15)</f>
        <v>11591.8</v>
      </c>
      <c r="E16" s="17">
        <f t="shared" ref="E16:O16" si="3">SUM(E13:E15)</f>
        <v>38105.569999999992</v>
      </c>
      <c r="F16" s="17">
        <f t="shared" si="3"/>
        <v>11591.8</v>
      </c>
      <c r="G16" s="17">
        <f t="shared" si="3"/>
        <v>38105.569999999992</v>
      </c>
      <c r="H16" s="17">
        <f t="shared" si="3"/>
        <v>11591.8</v>
      </c>
      <c r="I16" s="17">
        <f t="shared" si="3"/>
        <v>38105.569999999992</v>
      </c>
      <c r="J16" s="17">
        <f t="shared" si="3"/>
        <v>11591.8</v>
      </c>
      <c r="K16" s="17">
        <f t="shared" si="3"/>
        <v>38105.569999999992</v>
      </c>
      <c r="L16" s="17">
        <f t="shared" si="3"/>
        <v>11591.8</v>
      </c>
      <c r="M16" s="17">
        <f t="shared" si="3"/>
        <v>38105.569999999992</v>
      </c>
      <c r="N16" s="17">
        <f t="shared" si="3"/>
        <v>11591.8</v>
      </c>
      <c r="O16" s="17">
        <f t="shared" si="3"/>
        <v>38105.629999999997</v>
      </c>
      <c r="P16" s="19"/>
      <c r="Q16" s="8"/>
    </row>
    <row r="17" spans="2:17" x14ac:dyDescent="0.3">
      <c r="B17" s="12" t="s">
        <v>73</v>
      </c>
      <c r="C17" s="2">
        <v>19524.62</v>
      </c>
      <c r="D17" s="16">
        <v>1627.05</v>
      </c>
      <c r="E17" s="16">
        <v>1627.05</v>
      </c>
      <c r="F17" s="16">
        <v>1627.05</v>
      </c>
      <c r="G17" s="16">
        <v>1627.05</v>
      </c>
      <c r="H17" s="16">
        <v>1627.05</v>
      </c>
      <c r="I17" s="16">
        <v>1627.05</v>
      </c>
      <c r="J17" s="16">
        <v>1627.05</v>
      </c>
      <c r="K17" s="16">
        <v>1627.05</v>
      </c>
      <c r="L17" s="16">
        <v>1627.05</v>
      </c>
      <c r="M17" s="16">
        <v>1627.05</v>
      </c>
      <c r="N17" s="16">
        <v>1627.05</v>
      </c>
      <c r="O17" s="16">
        <v>1627.07</v>
      </c>
      <c r="P17" s="19"/>
      <c r="Q17" s="8"/>
    </row>
    <row r="18" spans="2:17" x14ac:dyDescent="0.3">
      <c r="B18" s="12" t="s">
        <v>78</v>
      </c>
      <c r="C18" s="2">
        <v>180000</v>
      </c>
      <c r="D18" s="11">
        <v>0</v>
      </c>
      <c r="E18" s="11">
        <v>0</v>
      </c>
      <c r="F18" s="11">
        <v>0</v>
      </c>
      <c r="G18" s="11">
        <v>0</v>
      </c>
      <c r="H18" s="11">
        <v>180000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9"/>
      <c r="Q18" s="8"/>
    </row>
    <row r="19" spans="2:17" ht="25.5" x14ac:dyDescent="0.3">
      <c r="B19" s="13" t="s">
        <v>37</v>
      </c>
      <c r="C19" s="3">
        <f>SUM(C17:C18)</f>
        <v>199524.62</v>
      </c>
      <c r="D19" s="17">
        <f>+D17+D18</f>
        <v>1627.05</v>
      </c>
      <c r="E19" s="17">
        <f t="shared" ref="E19:O19" si="4">+E17+E18</f>
        <v>1627.05</v>
      </c>
      <c r="F19" s="17">
        <f t="shared" si="4"/>
        <v>1627.05</v>
      </c>
      <c r="G19" s="17">
        <f t="shared" si="4"/>
        <v>1627.05</v>
      </c>
      <c r="H19" s="17">
        <f>+H17+H18</f>
        <v>181627.05</v>
      </c>
      <c r="I19" s="17">
        <f t="shared" si="4"/>
        <v>1627.05</v>
      </c>
      <c r="J19" s="17">
        <f t="shared" si="4"/>
        <v>1627.05</v>
      </c>
      <c r="K19" s="17">
        <f t="shared" si="4"/>
        <v>1627.05</v>
      </c>
      <c r="L19" s="17">
        <f t="shared" si="4"/>
        <v>1627.05</v>
      </c>
      <c r="M19" s="17">
        <f t="shared" si="4"/>
        <v>1627.05</v>
      </c>
      <c r="N19" s="17">
        <f t="shared" si="4"/>
        <v>1627.05</v>
      </c>
      <c r="O19" s="17">
        <f t="shared" si="4"/>
        <v>1627.07</v>
      </c>
      <c r="P19" s="19"/>
      <c r="Q19" s="8"/>
    </row>
    <row r="20" spans="2:17" x14ac:dyDescent="0.3">
      <c r="B20" s="14" t="s">
        <v>7</v>
      </c>
      <c r="C20" s="4">
        <f t="shared" ref="C20:O20" si="5">+C7+C9+C12+C16+C19</f>
        <v>2097150.46</v>
      </c>
      <c r="D20" s="18">
        <f t="shared" si="5"/>
        <v>131507.68</v>
      </c>
      <c r="E20" s="18">
        <f t="shared" si="5"/>
        <v>158021.44999999995</v>
      </c>
      <c r="F20" s="18">
        <f t="shared" si="5"/>
        <v>131507.68</v>
      </c>
      <c r="G20" s="18">
        <f t="shared" si="5"/>
        <v>158021.44999999995</v>
      </c>
      <c r="H20" s="18">
        <f t="shared" si="5"/>
        <v>311507.68</v>
      </c>
      <c r="I20" s="18">
        <f t="shared" si="5"/>
        <v>172022.99</v>
      </c>
      <c r="J20" s="18">
        <f t="shared" si="5"/>
        <v>131507.68</v>
      </c>
      <c r="K20" s="18">
        <f t="shared" si="5"/>
        <v>158021.44999999995</v>
      </c>
      <c r="L20" s="18">
        <f t="shared" si="5"/>
        <v>131507.68</v>
      </c>
      <c r="M20" s="18">
        <f t="shared" si="5"/>
        <v>158021.44999999995</v>
      </c>
      <c r="N20" s="18">
        <f t="shared" si="5"/>
        <v>145509.22999999995</v>
      </c>
      <c r="O20" s="18">
        <f t="shared" si="5"/>
        <v>309994.03999999998</v>
      </c>
      <c r="P20" s="19"/>
      <c r="Q20" s="8"/>
    </row>
    <row r="21" spans="2:17" x14ac:dyDescent="0.3">
      <c r="B21" s="12" t="s">
        <v>39</v>
      </c>
      <c r="C21" s="2">
        <v>13000</v>
      </c>
      <c r="D21" s="11">
        <v>0</v>
      </c>
      <c r="E21" s="11">
        <v>3000</v>
      </c>
      <c r="F21" s="11">
        <v>0</v>
      </c>
      <c r="G21" s="11">
        <v>0</v>
      </c>
      <c r="H21" s="11">
        <v>7000</v>
      </c>
      <c r="I21" s="11">
        <v>0</v>
      </c>
      <c r="J21" s="11">
        <v>0</v>
      </c>
      <c r="K21" s="11">
        <v>0</v>
      </c>
      <c r="L21" s="11">
        <v>0</v>
      </c>
      <c r="M21" s="11">
        <v>3000</v>
      </c>
      <c r="N21" s="11">
        <v>0</v>
      </c>
      <c r="O21" s="11">
        <v>0</v>
      </c>
      <c r="P21" s="19"/>
      <c r="Q21" s="8"/>
    </row>
    <row r="22" spans="2:17" x14ac:dyDescent="0.3">
      <c r="B22" s="12" t="s">
        <v>65</v>
      </c>
      <c r="C22" s="2">
        <v>7000</v>
      </c>
      <c r="D22" s="16">
        <v>3000</v>
      </c>
      <c r="E22" s="16">
        <v>0</v>
      </c>
      <c r="F22" s="16">
        <v>0</v>
      </c>
      <c r="G22" s="16">
        <v>0</v>
      </c>
      <c r="H22" s="16">
        <v>4000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9"/>
      <c r="Q22" s="8"/>
    </row>
    <row r="23" spans="2:17" x14ac:dyDescent="0.3">
      <c r="B23" s="12" t="s">
        <v>66</v>
      </c>
      <c r="C23" s="2">
        <v>6000</v>
      </c>
      <c r="D23" s="11">
        <v>0</v>
      </c>
      <c r="E23" s="11">
        <v>2000</v>
      </c>
      <c r="F23" s="11">
        <v>0</v>
      </c>
      <c r="G23" s="11">
        <v>0</v>
      </c>
      <c r="H23" s="11">
        <v>0</v>
      </c>
      <c r="I23" s="11">
        <v>2000</v>
      </c>
      <c r="J23" s="11">
        <v>0</v>
      </c>
      <c r="K23" s="11">
        <v>0</v>
      </c>
      <c r="L23" s="11">
        <v>0</v>
      </c>
      <c r="M23" s="11">
        <v>2000</v>
      </c>
      <c r="N23" s="11">
        <v>0</v>
      </c>
      <c r="O23" s="11">
        <v>0</v>
      </c>
      <c r="P23" s="19"/>
      <c r="Q23" s="8"/>
    </row>
    <row r="24" spans="2:17" x14ac:dyDescent="0.3">
      <c r="B24" s="12" t="s">
        <v>8</v>
      </c>
      <c r="C24" s="2">
        <v>40000</v>
      </c>
      <c r="D24" s="11">
        <v>0</v>
      </c>
      <c r="E24" s="11">
        <v>0</v>
      </c>
      <c r="F24" s="11">
        <v>20000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20000</v>
      </c>
      <c r="N24" s="11">
        <v>0</v>
      </c>
      <c r="O24" s="11">
        <v>0</v>
      </c>
      <c r="P24" s="19"/>
      <c r="Q24" s="8"/>
    </row>
    <row r="25" spans="2:17" ht="25.5" x14ac:dyDescent="0.3">
      <c r="B25" s="13" t="s">
        <v>38</v>
      </c>
      <c r="C25" s="3">
        <f t="shared" ref="C25:O25" si="6">SUM(C21:C24)</f>
        <v>66000</v>
      </c>
      <c r="D25" s="3">
        <f t="shared" si="6"/>
        <v>3000</v>
      </c>
      <c r="E25" s="3">
        <f t="shared" si="6"/>
        <v>5000</v>
      </c>
      <c r="F25" s="3">
        <f t="shared" si="6"/>
        <v>20000</v>
      </c>
      <c r="G25" s="3">
        <f t="shared" si="6"/>
        <v>0</v>
      </c>
      <c r="H25" s="3">
        <f t="shared" si="6"/>
        <v>11000</v>
      </c>
      <c r="I25" s="3">
        <f t="shared" si="6"/>
        <v>2000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25000</v>
      </c>
      <c r="N25" s="3">
        <f t="shared" si="6"/>
        <v>0</v>
      </c>
      <c r="O25" s="3">
        <f t="shared" si="6"/>
        <v>0</v>
      </c>
      <c r="P25" s="19"/>
      <c r="Q25" s="8"/>
    </row>
    <row r="26" spans="2:17" ht="25.5" x14ac:dyDescent="0.3">
      <c r="B26" s="12" t="s">
        <v>40</v>
      </c>
      <c r="C26" s="2">
        <v>10000</v>
      </c>
      <c r="D26" s="16">
        <v>833.33</v>
      </c>
      <c r="E26" s="16">
        <v>833.33</v>
      </c>
      <c r="F26" s="16">
        <v>833.33</v>
      </c>
      <c r="G26" s="16">
        <v>833.33</v>
      </c>
      <c r="H26" s="16">
        <v>833.33</v>
      </c>
      <c r="I26" s="16">
        <v>833.33</v>
      </c>
      <c r="J26" s="16">
        <v>833.33</v>
      </c>
      <c r="K26" s="16">
        <v>833.33</v>
      </c>
      <c r="L26" s="16">
        <v>833.33</v>
      </c>
      <c r="M26" s="16">
        <v>833.33</v>
      </c>
      <c r="N26" s="16">
        <v>833.33</v>
      </c>
      <c r="O26" s="16">
        <v>833.37</v>
      </c>
      <c r="P26" s="19"/>
      <c r="Q26" s="8"/>
    </row>
    <row r="27" spans="2:17" x14ac:dyDescent="0.3">
      <c r="B27" s="13" t="s">
        <v>9</v>
      </c>
      <c r="C27" s="3">
        <f>SUM(C26:C26)</f>
        <v>10000</v>
      </c>
      <c r="D27" s="17">
        <f>+D26</f>
        <v>833.33</v>
      </c>
      <c r="E27" s="17">
        <f t="shared" ref="E27:O27" si="7">+E26</f>
        <v>833.33</v>
      </c>
      <c r="F27" s="17">
        <f t="shared" si="7"/>
        <v>833.33</v>
      </c>
      <c r="G27" s="17">
        <f t="shared" si="7"/>
        <v>833.33</v>
      </c>
      <c r="H27" s="17">
        <f t="shared" si="7"/>
        <v>833.33</v>
      </c>
      <c r="I27" s="17">
        <f t="shared" si="7"/>
        <v>833.33</v>
      </c>
      <c r="J27" s="17">
        <f t="shared" si="7"/>
        <v>833.33</v>
      </c>
      <c r="K27" s="17">
        <f t="shared" si="7"/>
        <v>833.33</v>
      </c>
      <c r="L27" s="17">
        <f t="shared" si="7"/>
        <v>833.33</v>
      </c>
      <c r="M27" s="17">
        <f t="shared" si="7"/>
        <v>833.33</v>
      </c>
      <c r="N27" s="17">
        <f t="shared" si="7"/>
        <v>833.33</v>
      </c>
      <c r="O27" s="17">
        <f t="shared" si="7"/>
        <v>833.37</v>
      </c>
      <c r="P27" s="19"/>
      <c r="Q27" s="8"/>
    </row>
    <row r="28" spans="2:17" ht="38.25" x14ac:dyDescent="0.3">
      <c r="B28" s="12" t="s">
        <v>64</v>
      </c>
      <c r="C28" s="2">
        <v>40000</v>
      </c>
      <c r="D28" s="11">
        <v>3333.33</v>
      </c>
      <c r="E28" s="11">
        <v>3333.33</v>
      </c>
      <c r="F28" s="11">
        <v>3333.33</v>
      </c>
      <c r="G28" s="11">
        <v>3333.33</v>
      </c>
      <c r="H28" s="11">
        <v>3333.33</v>
      </c>
      <c r="I28" s="11">
        <v>3333.33</v>
      </c>
      <c r="J28" s="11">
        <v>3333.33</v>
      </c>
      <c r="K28" s="11">
        <v>3333.33</v>
      </c>
      <c r="L28" s="11">
        <v>3333.33</v>
      </c>
      <c r="M28" s="11">
        <v>3333.33</v>
      </c>
      <c r="N28" s="11">
        <v>3333.33</v>
      </c>
      <c r="O28" s="11">
        <v>3333.37</v>
      </c>
      <c r="P28" s="19"/>
      <c r="Q28" s="8"/>
    </row>
    <row r="29" spans="2:17" ht="38.25" x14ac:dyDescent="0.3">
      <c r="B29" s="12" t="s">
        <v>42</v>
      </c>
      <c r="C29" s="2">
        <v>30000</v>
      </c>
      <c r="D29" s="16">
        <v>2500</v>
      </c>
      <c r="E29" s="16">
        <v>2500</v>
      </c>
      <c r="F29" s="16">
        <v>2500</v>
      </c>
      <c r="G29" s="16">
        <v>2500</v>
      </c>
      <c r="H29" s="16">
        <v>2500</v>
      </c>
      <c r="I29" s="16">
        <v>2500</v>
      </c>
      <c r="J29" s="16">
        <v>2500</v>
      </c>
      <c r="K29" s="16">
        <v>2500</v>
      </c>
      <c r="L29" s="16">
        <v>2500</v>
      </c>
      <c r="M29" s="16">
        <v>2500</v>
      </c>
      <c r="N29" s="16">
        <v>2500</v>
      </c>
      <c r="O29" s="16">
        <v>2500</v>
      </c>
      <c r="P29" s="19"/>
      <c r="Q29" s="8"/>
    </row>
    <row r="30" spans="2:17" x14ac:dyDescent="0.3">
      <c r="B30" s="13" t="s">
        <v>41</v>
      </c>
      <c r="C30" s="3">
        <f>+C28+C29</f>
        <v>70000</v>
      </c>
      <c r="D30" s="17">
        <f>+D28+D29</f>
        <v>5833.33</v>
      </c>
      <c r="E30" s="17">
        <f t="shared" ref="E30:O30" si="8">+E28+E29</f>
        <v>5833.33</v>
      </c>
      <c r="F30" s="17">
        <f t="shared" si="8"/>
        <v>5833.33</v>
      </c>
      <c r="G30" s="17">
        <f t="shared" si="8"/>
        <v>5833.33</v>
      </c>
      <c r="H30" s="17">
        <f t="shared" si="8"/>
        <v>5833.33</v>
      </c>
      <c r="I30" s="17">
        <f t="shared" si="8"/>
        <v>5833.33</v>
      </c>
      <c r="J30" s="17">
        <f t="shared" si="8"/>
        <v>5833.33</v>
      </c>
      <c r="K30" s="17">
        <f t="shared" si="8"/>
        <v>5833.33</v>
      </c>
      <c r="L30" s="17">
        <f t="shared" si="8"/>
        <v>5833.33</v>
      </c>
      <c r="M30" s="17">
        <f t="shared" si="8"/>
        <v>5833.33</v>
      </c>
      <c r="N30" s="17">
        <f t="shared" si="8"/>
        <v>5833.33</v>
      </c>
      <c r="O30" s="17">
        <f t="shared" si="8"/>
        <v>5833.37</v>
      </c>
      <c r="P30" s="19"/>
      <c r="Q30" s="8"/>
    </row>
    <row r="31" spans="2:17" x14ac:dyDescent="0.3">
      <c r="B31" s="12" t="s">
        <v>10</v>
      </c>
      <c r="C31" s="2">
        <v>7000</v>
      </c>
      <c r="D31" s="11">
        <v>0</v>
      </c>
      <c r="E31" s="11">
        <v>0</v>
      </c>
      <c r="F31" s="11">
        <v>7000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9"/>
      <c r="Q31" s="8"/>
    </row>
    <row r="32" spans="2:17" x14ac:dyDescent="0.3">
      <c r="B32" s="12" t="s">
        <v>63</v>
      </c>
      <c r="C32" s="2">
        <v>8000</v>
      </c>
      <c r="D32" s="11">
        <v>0</v>
      </c>
      <c r="E32" s="11">
        <v>1000</v>
      </c>
      <c r="F32" s="11">
        <v>3000</v>
      </c>
      <c r="G32" s="11">
        <v>0</v>
      </c>
      <c r="H32" s="11">
        <v>0</v>
      </c>
      <c r="I32" s="11">
        <v>0</v>
      </c>
      <c r="J32" s="11">
        <v>4000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9"/>
      <c r="Q32" s="8"/>
    </row>
    <row r="33" spans="2:17" ht="25.5" x14ac:dyDescent="0.3">
      <c r="B33" s="13" t="s">
        <v>43</v>
      </c>
      <c r="C33" s="3">
        <f t="shared" ref="C33:O33" si="9">SUM(C31:C32)</f>
        <v>15000</v>
      </c>
      <c r="D33" s="17">
        <f t="shared" si="9"/>
        <v>0</v>
      </c>
      <c r="E33" s="17">
        <f t="shared" si="9"/>
        <v>1000</v>
      </c>
      <c r="F33" s="17">
        <f t="shared" si="9"/>
        <v>10000</v>
      </c>
      <c r="G33" s="17">
        <f t="shared" si="9"/>
        <v>0</v>
      </c>
      <c r="H33" s="17">
        <f t="shared" si="9"/>
        <v>0</v>
      </c>
      <c r="I33" s="17">
        <f t="shared" si="9"/>
        <v>0</v>
      </c>
      <c r="J33" s="17">
        <f t="shared" si="9"/>
        <v>4000</v>
      </c>
      <c r="K33" s="17">
        <f t="shared" si="9"/>
        <v>0</v>
      </c>
      <c r="L33" s="17">
        <f t="shared" si="9"/>
        <v>0</v>
      </c>
      <c r="M33" s="17">
        <f t="shared" si="9"/>
        <v>0</v>
      </c>
      <c r="N33" s="17">
        <f t="shared" si="9"/>
        <v>0</v>
      </c>
      <c r="O33" s="17">
        <f t="shared" si="9"/>
        <v>0</v>
      </c>
      <c r="P33" s="19"/>
      <c r="Q33" s="8"/>
    </row>
    <row r="34" spans="2:17" x14ac:dyDescent="0.3">
      <c r="B34" s="12" t="s">
        <v>11</v>
      </c>
      <c r="C34" s="2">
        <v>15000</v>
      </c>
      <c r="D34" s="11">
        <v>0</v>
      </c>
      <c r="E34" s="11">
        <v>0</v>
      </c>
      <c r="F34" s="11">
        <v>5000</v>
      </c>
      <c r="G34" s="11">
        <v>0</v>
      </c>
      <c r="H34" s="11">
        <v>0</v>
      </c>
      <c r="I34" s="11">
        <v>10000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9"/>
      <c r="Q34" s="8"/>
    </row>
    <row r="35" spans="2:17" ht="25.5" x14ac:dyDescent="0.3">
      <c r="B35" s="13" t="s">
        <v>44</v>
      </c>
      <c r="C35" s="3">
        <f>SUM(C34:C34)</f>
        <v>15000</v>
      </c>
      <c r="D35" s="17">
        <f>+D34</f>
        <v>0</v>
      </c>
      <c r="E35" s="17">
        <f t="shared" ref="E35:O35" si="10">+E34</f>
        <v>0</v>
      </c>
      <c r="F35" s="17">
        <f t="shared" si="10"/>
        <v>5000</v>
      </c>
      <c r="G35" s="17">
        <f t="shared" si="10"/>
        <v>0</v>
      </c>
      <c r="H35" s="17">
        <f t="shared" si="10"/>
        <v>0</v>
      </c>
      <c r="I35" s="17">
        <f t="shared" si="10"/>
        <v>10000</v>
      </c>
      <c r="J35" s="17">
        <f t="shared" si="10"/>
        <v>0</v>
      </c>
      <c r="K35" s="17">
        <f t="shared" si="10"/>
        <v>0</v>
      </c>
      <c r="L35" s="17">
        <f t="shared" si="10"/>
        <v>0</v>
      </c>
      <c r="M35" s="17">
        <f t="shared" si="10"/>
        <v>0</v>
      </c>
      <c r="N35" s="17">
        <f t="shared" si="10"/>
        <v>0</v>
      </c>
      <c r="O35" s="17">
        <f t="shared" si="10"/>
        <v>0</v>
      </c>
      <c r="P35" s="19"/>
      <c r="Q35" s="8"/>
    </row>
    <row r="36" spans="2:17" x14ac:dyDescent="0.3">
      <c r="B36" s="14" t="s">
        <v>12</v>
      </c>
      <c r="C36" s="18">
        <f>+C25+C27+C30+C33+C35</f>
        <v>176000</v>
      </c>
      <c r="D36" s="18">
        <f t="shared" ref="D36:O36" si="11">+D25+D27+D30+D33+D35</f>
        <v>9666.66</v>
      </c>
      <c r="E36" s="18">
        <f t="shared" si="11"/>
        <v>12666.66</v>
      </c>
      <c r="F36" s="18">
        <f t="shared" si="11"/>
        <v>41666.660000000003</v>
      </c>
      <c r="G36" s="18">
        <f t="shared" si="11"/>
        <v>6666.66</v>
      </c>
      <c r="H36" s="18">
        <f t="shared" si="11"/>
        <v>17666.66</v>
      </c>
      <c r="I36" s="18">
        <f t="shared" si="11"/>
        <v>18666.66</v>
      </c>
      <c r="J36" s="18">
        <f t="shared" si="11"/>
        <v>10666.66</v>
      </c>
      <c r="K36" s="18">
        <f t="shared" si="11"/>
        <v>6666.66</v>
      </c>
      <c r="L36" s="18">
        <f t="shared" si="11"/>
        <v>6666.66</v>
      </c>
      <c r="M36" s="18">
        <f t="shared" si="11"/>
        <v>31666.660000000003</v>
      </c>
      <c r="N36" s="18">
        <f t="shared" si="11"/>
        <v>6666.66</v>
      </c>
      <c r="O36" s="18">
        <f t="shared" si="11"/>
        <v>6666.74</v>
      </c>
      <c r="P36" s="19"/>
      <c r="Q36" s="8"/>
    </row>
    <row r="37" spans="2:17" x14ac:dyDescent="0.3">
      <c r="B37" s="12" t="s">
        <v>46</v>
      </c>
      <c r="C37" s="2">
        <v>150000</v>
      </c>
      <c r="D37" s="11">
        <v>15000</v>
      </c>
      <c r="E37" s="11">
        <v>10000</v>
      </c>
      <c r="F37" s="11">
        <v>15000</v>
      </c>
      <c r="G37" s="11">
        <v>10000</v>
      </c>
      <c r="H37" s="11">
        <v>15000</v>
      </c>
      <c r="I37" s="11">
        <v>10000</v>
      </c>
      <c r="J37" s="11">
        <v>15000</v>
      </c>
      <c r="K37" s="11">
        <v>10000</v>
      </c>
      <c r="L37" s="11">
        <v>10000</v>
      </c>
      <c r="M37" s="11">
        <v>10000</v>
      </c>
      <c r="N37" s="11">
        <v>15000</v>
      </c>
      <c r="O37" s="11">
        <v>15000</v>
      </c>
      <c r="P37" s="19"/>
      <c r="Q37" s="8"/>
    </row>
    <row r="38" spans="2:17" x14ac:dyDescent="0.3">
      <c r="B38" s="12" t="s">
        <v>47</v>
      </c>
      <c r="C38" s="2">
        <v>7588</v>
      </c>
      <c r="D38" s="11">
        <v>632.33000000000004</v>
      </c>
      <c r="E38" s="11">
        <v>632.33000000000004</v>
      </c>
      <c r="F38" s="11">
        <v>632.33000000000004</v>
      </c>
      <c r="G38" s="11">
        <v>632.33000000000004</v>
      </c>
      <c r="H38" s="11">
        <v>632.33000000000004</v>
      </c>
      <c r="I38" s="11">
        <v>632.33000000000004</v>
      </c>
      <c r="J38" s="11">
        <v>632.33000000000004</v>
      </c>
      <c r="K38" s="11">
        <v>632.33000000000004</v>
      </c>
      <c r="L38" s="11">
        <v>632.33000000000004</v>
      </c>
      <c r="M38" s="11">
        <v>632.33000000000004</v>
      </c>
      <c r="N38" s="11">
        <v>632.33000000000004</v>
      </c>
      <c r="O38" s="11">
        <v>632.37</v>
      </c>
      <c r="P38" s="19"/>
      <c r="Q38" s="8"/>
    </row>
    <row r="39" spans="2:17" x14ac:dyDescent="0.3">
      <c r="B39" s="13" t="s">
        <v>45</v>
      </c>
      <c r="C39" s="3">
        <f t="shared" ref="C39:O39" si="12">SUM(C37:C38)</f>
        <v>157588</v>
      </c>
      <c r="D39" s="3">
        <f t="shared" si="12"/>
        <v>15632.33</v>
      </c>
      <c r="E39" s="3">
        <f t="shared" si="12"/>
        <v>10632.33</v>
      </c>
      <c r="F39" s="3">
        <f t="shared" si="12"/>
        <v>15632.33</v>
      </c>
      <c r="G39" s="3">
        <f t="shared" si="12"/>
        <v>10632.33</v>
      </c>
      <c r="H39" s="3">
        <f t="shared" si="12"/>
        <v>15632.33</v>
      </c>
      <c r="I39" s="3">
        <f t="shared" si="12"/>
        <v>10632.33</v>
      </c>
      <c r="J39" s="3">
        <f t="shared" si="12"/>
        <v>15632.33</v>
      </c>
      <c r="K39" s="3">
        <f t="shared" si="12"/>
        <v>10632.33</v>
      </c>
      <c r="L39" s="3">
        <f t="shared" si="12"/>
        <v>10632.33</v>
      </c>
      <c r="M39" s="3">
        <f t="shared" si="12"/>
        <v>10632.33</v>
      </c>
      <c r="N39" s="3">
        <f t="shared" si="12"/>
        <v>15632.33</v>
      </c>
      <c r="O39" s="3">
        <f t="shared" si="12"/>
        <v>15632.37</v>
      </c>
      <c r="P39" s="19"/>
      <c r="Q39" s="8"/>
    </row>
    <row r="40" spans="2:17" ht="25.5" x14ac:dyDescent="0.3">
      <c r="B40" s="12" t="s">
        <v>67</v>
      </c>
      <c r="C40" s="2">
        <v>19184</v>
      </c>
      <c r="D40" s="11">
        <v>1598</v>
      </c>
      <c r="E40" s="11">
        <v>1598</v>
      </c>
      <c r="F40" s="11">
        <v>1598</v>
      </c>
      <c r="G40" s="11">
        <v>1598</v>
      </c>
      <c r="H40" s="11">
        <v>1598</v>
      </c>
      <c r="I40" s="11">
        <v>1598</v>
      </c>
      <c r="J40" s="11">
        <v>1598</v>
      </c>
      <c r="K40" s="11">
        <v>1598</v>
      </c>
      <c r="L40" s="11">
        <v>1598</v>
      </c>
      <c r="M40" s="11">
        <v>1598</v>
      </c>
      <c r="N40" s="11">
        <v>1598</v>
      </c>
      <c r="O40" s="11">
        <v>1606</v>
      </c>
      <c r="P40" s="19"/>
      <c r="Q40" s="8"/>
    </row>
    <row r="41" spans="2:17" x14ac:dyDescent="0.3">
      <c r="B41" s="13" t="s">
        <v>13</v>
      </c>
      <c r="C41" s="3">
        <f t="shared" ref="C41:O41" si="13">SUM(C40:C40)</f>
        <v>19184</v>
      </c>
      <c r="D41" s="17">
        <f t="shared" si="13"/>
        <v>1598</v>
      </c>
      <c r="E41" s="17">
        <f t="shared" si="13"/>
        <v>1598</v>
      </c>
      <c r="F41" s="17">
        <f t="shared" si="13"/>
        <v>1598</v>
      </c>
      <c r="G41" s="17">
        <f t="shared" si="13"/>
        <v>1598</v>
      </c>
      <c r="H41" s="17">
        <f t="shared" si="13"/>
        <v>1598</v>
      </c>
      <c r="I41" s="17">
        <f t="shared" si="13"/>
        <v>1598</v>
      </c>
      <c r="J41" s="17">
        <f t="shared" si="13"/>
        <v>1598</v>
      </c>
      <c r="K41" s="17">
        <f t="shared" si="13"/>
        <v>1598</v>
      </c>
      <c r="L41" s="17">
        <f t="shared" si="13"/>
        <v>1598</v>
      </c>
      <c r="M41" s="17">
        <f t="shared" si="13"/>
        <v>1598</v>
      </c>
      <c r="N41" s="17">
        <f t="shared" si="13"/>
        <v>1598</v>
      </c>
      <c r="O41" s="17">
        <f t="shared" si="13"/>
        <v>1606</v>
      </c>
      <c r="P41" s="19"/>
      <c r="Q41" s="8"/>
    </row>
    <row r="42" spans="2:17" x14ac:dyDescent="0.3">
      <c r="B42" s="12" t="s">
        <v>68</v>
      </c>
      <c r="C42" s="2">
        <v>30000</v>
      </c>
      <c r="D42" s="16">
        <v>0</v>
      </c>
      <c r="E42" s="16">
        <v>0</v>
      </c>
      <c r="F42" s="16">
        <v>10000</v>
      </c>
      <c r="G42" s="16">
        <v>0</v>
      </c>
      <c r="H42" s="16">
        <v>0</v>
      </c>
      <c r="I42" s="16">
        <v>0</v>
      </c>
      <c r="J42" s="16">
        <v>10000</v>
      </c>
      <c r="K42" s="16">
        <v>0</v>
      </c>
      <c r="L42" s="16">
        <v>0</v>
      </c>
      <c r="M42" s="16">
        <v>0</v>
      </c>
      <c r="N42" s="16">
        <v>10000</v>
      </c>
      <c r="O42" s="16">
        <v>0</v>
      </c>
      <c r="P42" s="19"/>
      <c r="Q42" s="8"/>
    </row>
    <row r="43" spans="2:17" x14ac:dyDescent="0.3">
      <c r="B43" s="12" t="s">
        <v>69</v>
      </c>
      <c r="C43" s="2">
        <v>315000</v>
      </c>
      <c r="D43" s="11">
        <v>26250</v>
      </c>
      <c r="E43" s="11">
        <v>26250</v>
      </c>
      <c r="F43" s="11">
        <v>26250</v>
      </c>
      <c r="G43" s="11">
        <v>26250</v>
      </c>
      <c r="H43" s="11">
        <v>26250</v>
      </c>
      <c r="I43" s="11">
        <v>26250</v>
      </c>
      <c r="J43" s="11">
        <v>26250</v>
      </c>
      <c r="K43" s="11">
        <v>26250</v>
      </c>
      <c r="L43" s="11">
        <v>26250</v>
      </c>
      <c r="M43" s="11">
        <v>26250</v>
      </c>
      <c r="N43" s="11">
        <v>26250</v>
      </c>
      <c r="O43" s="11">
        <v>26250</v>
      </c>
      <c r="P43" s="19"/>
      <c r="Q43" s="8"/>
    </row>
    <row r="44" spans="2:17" ht="25.5" x14ac:dyDescent="0.3">
      <c r="B44" s="12" t="s">
        <v>70</v>
      </c>
      <c r="C44" s="2">
        <v>30000</v>
      </c>
      <c r="D44" s="11">
        <v>0</v>
      </c>
      <c r="E44" s="11">
        <v>15000</v>
      </c>
      <c r="F44" s="11">
        <v>0</v>
      </c>
      <c r="G44" s="11">
        <v>0</v>
      </c>
      <c r="H44" s="11">
        <v>0</v>
      </c>
      <c r="I44" s="11">
        <v>0</v>
      </c>
      <c r="J44" s="11">
        <v>15000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9"/>
      <c r="Q44" s="8"/>
    </row>
    <row r="45" spans="2:17" ht="25.5" x14ac:dyDescent="0.3">
      <c r="B45" s="13" t="s">
        <v>48</v>
      </c>
      <c r="C45" s="3">
        <f t="shared" ref="C45:O45" si="14">SUM(C42:C44)</f>
        <v>375000</v>
      </c>
      <c r="D45" s="3">
        <f t="shared" si="14"/>
        <v>26250</v>
      </c>
      <c r="E45" s="3">
        <f t="shared" si="14"/>
        <v>41250</v>
      </c>
      <c r="F45" s="3">
        <f t="shared" si="14"/>
        <v>36250</v>
      </c>
      <c r="G45" s="3">
        <f t="shared" si="14"/>
        <v>26250</v>
      </c>
      <c r="H45" s="3">
        <f t="shared" si="14"/>
        <v>26250</v>
      </c>
      <c r="I45" s="3">
        <f t="shared" si="14"/>
        <v>26250</v>
      </c>
      <c r="J45" s="3">
        <f t="shared" si="14"/>
        <v>51250</v>
      </c>
      <c r="K45" s="3">
        <f t="shared" si="14"/>
        <v>26250</v>
      </c>
      <c r="L45" s="3">
        <f t="shared" si="14"/>
        <v>26250</v>
      </c>
      <c r="M45" s="3">
        <f t="shared" si="14"/>
        <v>26250</v>
      </c>
      <c r="N45" s="3">
        <f t="shared" si="14"/>
        <v>36250</v>
      </c>
      <c r="O45" s="3">
        <f t="shared" si="14"/>
        <v>26250</v>
      </c>
      <c r="P45" s="19"/>
      <c r="Q45" s="8"/>
    </row>
    <row r="46" spans="2:17" x14ac:dyDescent="0.3">
      <c r="B46" s="12" t="s">
        <v>50</v>
      </c>
      <c r="C46" s="2">
        <v>15000</v>
      </c>
      <c r="D46" s="16">
        <v>1250</v>
      </c>
      <c r="E46" s="16">
        <v>1250</v>
      </c>
      <c r="F46" s="16">
        <v>1250</v>
      </c>
      <c r="G46" s="16">
        <v>1250</v>
      </c>
      <c r="H46" s="16">
        <v>1250</v>
      </c>
      <c r="I46" s="16">
        <v>1250</v>
      </c>
      <c r="J46" s="16">
        <v>1250</v>
      </c>
      <c r="K46" s="16">
        <v>1250</v>
      </c>
      <c r="L46" s="16">
        <v>1250</v>
      </c>
      <c r="M46" s="16">
        <v>1250</v>
      </c>
      <c r="N46" s="16">
        <v>1250</v>
      </c>
      <c r="O46" s="16">
        <v>1250</v>
      </c>
      <c r="P46" s="19"/>
      <c r="Q46" s="8"/>
    </row>
    <row r="47" spans="2:17" x14ac:dyDescent="0.3">
      <c r="B47" s="12" t="s">
        <v>51</v>
      </c>
      <c r="C47" s="2">
        <v>25000</v>
      </c>
      <c r="D47" s="11">
        <v>0</v>
      </c>
      <c r="E47" s="11">
        <v>25000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9"/>
      <c r="Q47" s="8"/>
    </row>
    <row r="48" spans="2:17" x14ac:dyDescent="0.3">
      <c r="B48" s="12" t="s">
        <v>52</v>
      </c>
      <c r="C48" s="2">
        <v>22000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22000</v>
      </c>
      <c r="L48" s="11">
        <v>0</v>
      </c>
      <c r="M48" s="11">
        <v>0</v>
      </c>
      <c r="N48" s="11">
        <v>0</v>
      </c>
      <c r="O48" s="11">
        <v>0</v>
      </c>
      <c r="P48" s="19"/>
      <c r="Q48" s="8"/>
    </row>
    <row r="49" spans="2:17" ht="25.5" x14ac:dyDescent="0.3">
      <c r="B49" s="13" t="s">
        <v>49</v>
      </c>
      <c r="C49" s="3">
        <f t="shared" ref="C49:O49" si="15">SUM(C46:C48)</f>
        <v>62000</v>
      </c>
      <c r="D49" s="17">
        <f t="shared" si="15"/>
        <v>1250</v>
      </c>
      <c r="E49" s="17">
        <f t="shared" si="15"/>
        <v>26250</v>
      </c>
      <c r="F49" s="17">
        <f t="shared" si="15"/>
        <v>1250</v>
      </c>
      <c r="G49" s="17">
        <f t="shared" si="15"/>
        <v>1250</v>
      </c>
      <c r="H49" s="17">
        <f t="shared" si="15"/>
        <v>1250</v>
      </c>
      <c r="I49" s="17">
        <f t="shared" si="15"/>
        <v>1250</v>
      </c>
      <c r="J49" s="17">
        <f t="shared" si="15"/>
        <v>1250</v>
      </c>
      <c r="K49" s="17">
        <f t="shared" si="15"/>
        <v>23250</v>
      </c>
      <c r="L49" s="17">
        <f t="shared" si="15"/>
        <v>1250</v>
      </c>
      <c r="M49" s="17">
        <f t="shared" si="15"/>
        <v>1250</v>
      </c>
      <c r="N49" s="17">
        <f t="shared" si="15"/>
        <v>1250</v>
      </c>
      <c r="O49" s="17">
        <f t="shared" si="15"/>
        <v>1250</v>
      </c>
      <c r="P49" s="19"/>
      <c r="Q49" s="8"/>
    </row>
    <row r="50" spans="2:17" x14ac:dyDescent="0.3">
      <c r="B50" s="12" t="s">
        <v>54</v>
      </c>
      <c r="C50" s="2">
        <v>697027.54</v>
      </c>
      <c r="D50" s="16">
        <v>58085.62</v>
      </c>
      <c r="E50" s="16">
        <v>58085.62</v>
      </c>
      <c r="F50" s="16">
        <v>58085.62</v>
      </c>
      <c r="G50" s="16">
        <v>58085.62</v>
      </c>
      <c r="H50" s="16">
        <v>58085.62</v>
      </c>
      <c r="I50" s="16">
        <v>58085.62</v>
      </c>
      <c r="J50" s="16">
        <v>58085.62</v>
      </c>
      <c r="K50" s="16">
        <v>58085.62</v>
      </c>
      <c r="L50" s="16">
        <v>58085.62</v>
      </c>
      <c r="M50" s="16">
        <v>58085.62</v>
      </c>
      <c r="N50" s="16">
        <v>58085.62</v>
      </c>
      <c r="O50" s="16">
        <v>58085.72</v>
      </c>
      <c r="P50" s="19"/>
      <c r="Q50" s="8"/>
    </row>
    <row r="51" spans="2:17" ht="25.5" x14ac:dyDescent="0.3">
      <c r="B51" s="12" t="s">
        <v>55</v>
      </c>
      <c r="C51" s="2">
        <v>50000</v>
      </c>
      <c r="D51" s="11">
        <v>0</v>
      </c>
      <c r="E51" s="11">
        <v>5000</v>
      </c>
      <c r="F51" s="11">
        <v>0</v>
      </c>
      <c r="G51" s="11">
        <v>0</v>
      </c>
      <c r="H51" s="11">
        <v>20000</v>
      </c>
      <c r="I51" s="11">
        <v>0</v>
      </c>
      <c r="J51" s="11">
        <v>0</v>
      </c>
      <c r="K51" s="11">
        <v>0</v>
      </c>
      <c r="L51" s="11">
        <v>0</v>
      </c>
      <c r="M51" s="11">
        <v>25000</v>
      </c>
      <c r="N51" s="11">
        <v>0</v>
      </c>
      <c r="O51" s="11">
        <v>0</v>
      </c>
      <c r="P51" s="19"/>
      <c r="Q51" s="8"/>
    </row>
    <row r="52" spans="2:17" ht="25.5" x14ac:dyDescent="0.3">
      <c r="B52" s="12" t="s">
        <v>56</v>
      </c>
      <c r="C52" s="2">
        <v>10000</v>
      </c>
      <c r="D52" s="16">
        <v>0</v>
      </c>
      <c r="E52" s="16">
        <v>5000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5000</v>
      </c>
      <c r="M52" s="16">
        <v>0</v>
      </c>
      <c r="N52" s="16">
        <v>0</v>
      </c>
      <c r="O52" s="16">
        <v>0</v>
      </c>
      <c r="P52" s="19"/>
      <c r="Q52" s="8"/>
    </row>
    <row r="53" spans="2:17" x14ac:dyDescent="0.3">
      <c r="B53" s="12" t="s">
        <v>57</v>
      </c>
      <c r="C53" s="2">
        <v>10000</v>
      </c>
      <c r="D53" s="11">
        <v>0</v>
      </c>
      <c r="E53" s="11">
        <v>0</v>
      </c>
      <c r="F53" s="11">
        <v>0</v>
      </c>
      <c r="G53" s="11">
        <v>5000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5000</v>
      </c>
      <c r="N53" s="11">
        <v>0</v>
      </c>
      <c r="O53" s="11">
        <v>0</v>
      </c>
      <c r="P53" s="19"/>
      <c r="Q53" s="8"/>
    </row>
    <row r="54" spans="2:17" ht="25.5" x14ac:dyDescent="0.3">
      <c r="B54" s="13" t="s">
        <v>53</v>
      </c>
      <c r="C54" s="3">
        <f t="shared" ref="C54:O54" si="16">SUM(C50:C53)</f>
        <v>767027.54</v>
      </c>
      <c r="D54" s="17">
        <f t="shared" si="16"/>
        <v>58085.62</v>
      </c>
      <c r="E54" s="17">
        <f t="shared" si="16"/>
        <v>68085.62</v>
      </c>
      <c r="F54" s="17">
        <f t="shared" si="16"/>
        <v>58085.62</v>
      </c>
      <c r="G54" s="17">
        <f t="shared" si="16"/>
        <v>63085.62</v>
      </c>
      <c r="H54" s="17">
        <f t="shared" si="16"/>
        <v>78085.62</v>
      </c>
      <c r="I54" s="17">
        <f t="shared" si="16"/>
        <v>58085.62</v>
      </c>
      <c r="J54" s="17">
        <f t="shared" si="16"/>
        <v>58085.62</v>
      </c>
      <c r="K54" s="17">
        <f t="shared" si="16"/>
        <v>58085.62</v>
      </c>
      <c r="L54" s="17">
        <f t="shared" si="16"/>
        <v>63085.62</v>
      </c>
      <c r="M54" s="17">
        <f t="shared" si="16"/>
        <v>88085.62</v>
      </c>
      <c r="N54" s="17">
        <f t="shared" si="16"/>
        <v>58085.62</v>
      </c>
      <c r="O54" s="17">
        <f t="shared" si="16"/>
        <v>58085.72</v>
      </c>
      <c r="P54" s="19"/>
      <c r="Q54" s="8"/>
    </row>
    <row r="55" spans="2:17" x14ac:dyDescent="0.3">
      <c r="B55" s="12" t="s">
        <v>59</v>
      </c>
      <c r="C55" s="2">
        <v>20000</v>
      </c>
      <c r="D55" s="16">
        <v>0</v>
      </c>
      <c r="E55" s="16">
        <v>0</v>
      </c>
      <c r="F55" s="16">
        <v>10000</v>
      </c>
      <c r="G55" s="16">
        <v>0</v>
      </c>
      <c r="H55" s="16">
        <v>0</v>
      </c>
      <c r="I55" s="16">
        <v>10000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9"/>
      <c r="Q55" s="8"/>
    </row>
    <row r="56" spans="2:17" ht="25.5" x14ac:dyDescent="0.3">
      <c r="B56" s="13" t="s">
        <v>58</v>
      </c>
      <c r="C56" s="3">
        <f t="shared" ref="C56:O56" si="17">SUM(C55:C55)</f>
        <v>20000</v>
      </c>
      <c r="D56" s="17">
        <f t="shared" si="17"/>
        <v>0</v>
      </c>
      <c r="E56" s="17">
        <f t="shared" si="17"/>
        <v>0</v>
      </c>
      <c r="F56" s="17">
        <f t="shared" si="17"/>
        <v>10000</v>
      </c>
      <c r="G56" s="17">
        <f t="shared" si="17"/>
        <v>0</v>
      </c>
      <c r="H56" s="17">
        <f t="shared" si="17"/>
        <v>0</v>
      </c>
      <c r="I56" s="17">
        <f t="shared" si="17"/>
        <v>10000</v>
      </c>
      <c r="J56" s="17">
        <f t="shared" si="17"/>
        <v>0</v>
      </c>
      <c r="K56" s="17">
        <f t="shared" si="17"/>
        <v>0</v>
      </c>
      <c r="L56" s="17">
        <f t="shared" si="17"/>
        <v>0</v>
      </c>
      <c r="M56" s="17">
        <f t="shared" si="17"/>
        <v>0</v>
      </c>
      <c r="N56" s="17">
        <f t="shared" si="17"/>
        <v>0</v>
      </c>
      <c r="O56" s="17">
        <f t="shared" si="17"/>
        <v>0</v>
      </c>
      <c r="P56" s="19"/>
      <c r="Q56" s="8"/>
    </row>
    <row r="57" spans="2:17" ht="25.5" x14ac:dyDescent="0.3">
      <c r="B57" s="12" t="s">
        <v>61</v>
      </c>
      <c r="C57" s="2">
        <v>20000</v>
      </c>
      <c r="D57" s="11">
        <v>1666</v>
      </c>
      <c r="E57" s="11">
        <v>1666</v>
      </c>
      <c r="F57" s="11">
        <v>1666</v>
      </c>
      <c r="G57" s="11">
        <v>1666</v>
      </c>
      <c r="H57" s="11">
        <v>1666</v>
      </c>
      <c r="I57" s="11">
        <v>1666</v>
      </c>
      <c r="J57" s="11">
        <v>1666</v>
      </c>
      <c r="K57" s="11">
        <v>1666</v>
      </c>
      <c r="L57" s="11">
        <v>1666</v>
      </c>
      <c r="M57" s="11">
        <v>1666</v>
      </c>
      <c r="N57" s="11">
        <v>1666</v>
      </c>
      <c r="O57" s="11">
        <v>1674</v>
      </c>
      <c r="P57" s="19"/>
      <c r="Q57" s="8"/>
    </row>
    <row r="58" spans="2:17" x14ac:dyDescent="0.3">
      <c r="B58" s="12" t="s">
        <v>71</v>
      </c>
      <c r="C58" s="2">
        <v>5000</v>
      </c>
      <c r="D58" s="11">
        <v>416</v>
      </c>
      <c r="E58" s="11">
        <v>416</v>
      </c>
      <c r="F58" s="11">
        <v>416</v>
      </c>
      <c r="G58" s="11">
        <v>416</v>
      </c>
      <c r="H58" s="11">
        <v>416</v>
      </c>
      <c r="I58" s="11">
        <v>416</v>
      </c>
      <c r="J58" s="11">
        <v>416</v>
      </c>
      <c r="K58" s="11">
        <v>416</v>
      </c>
      <c r="L58" s="11">
        <v>416</v>
      </c>
      <c r="M58" s="11">
        <v>416</v>
      </c>
      <c r="N58" s="11">
        <v>416</v>
      </c>
      <c r="O58" s="11">
        <v>424</v>
      </c>
      <c r="P58" s="19"/>
      <c r="Q58" s="8"/>
    </row>
    <row r="59" spans="2:17" x14ac:dyDescent="0.3">
      <c r="B59" s="13" t="s">
        <v>60</v>
      </c>
      <c r="C59" s="3">
        <f t="shared" ref="C59:O59" si="18">SUM(C57:C58)</f>
        <v>25000</v>
      </c>
      <c r="D59" s="3">
        <f t="shared" si="18"/>
        <v>2082</v>
      </c>
      <c r="E59" s="3">
        <f t="shared" si="18"/>
        <v>2082</v>
      </c>
      <c r="F59" s="3">
        <f t="shared" si="18"/>
        <v>2082</v>
      </c>
      <c r="G59" s="3">
        <f t="shared" si="18"/>
        <v>2082</v>
      </c>
      <c r="H59" s="3">
        <f t="shared" si="18"/>
        <v>2082</v>
      </c>
      <c r="I59" s="3">
        <f t="shared" si="18"/>
        <v>2082</v>
      </c>
      <c r="J59" s="3">
        <f t="shared" si="18"/>
        <v>2082</v>
      </c>
      <c r="K59" s="3">
        <f t="shared" si="18"/>
        <v>2082</v>
      </c>
      <c r="L59" s="3">
        <f t="shared" si="18"/>
        <v>2082</v>
      </c>
      <c r="M59" s="3">
        <f t="shared" si="18"/>
        <v>2082</v>
      </c>
      <c r="N59" s="3">
        <f t="shared" si="18"/>
        <v>2082</v>
      </c>
      <c r="O59" s="3">
        <f t="shared" si="18"/>
        <v>2098</v>
      </c>
      <c r="P59" s="19"/>
      <c r="Q59" s="8"/>
    </row>
    <row r="60" spans="2:17" ht="25.5" x14ac:dyDescent="0.3">
      <c r="B60" s="12" t="s">
        <v>75</v>
      </c>
      <c r="C60" s="2">
        <v>30000</v>
      </c>
      <c r="D60" s="11">
        <v>2000</v>
      </c>
      <c r="E60" s="11">
        <v>2000</v>
      </c>
      <c r="F60" s="11">
        <v>2000</v>
      </c>
      <c r="G60" s="11">
        <v>2000</v>
      </c>
      <c r="H60" s="11">
        <v>2000</v>
      </c>
      <c r="I60" s="11">
        <v>2000</v>
      </c>
      <c r="J60" s="11">
        <v>3000</v>
      </c>
      <c r="K60" s="11">
        <v>3000</v>
      </c>
      <c r="L60" s="11">
        <v>3000</v>
      </c>
      <c r="M60" s="11">
        <v>3000</v>
      </c>
      <c r="N60" s="11">
        <v>3000</v>
      </c>
      <c r="O60" s="11">
        <v>3000</v>
      </c>
      <c r="P60" s="19"/>
      <c r="Q60" s="8"/>
    </row>
    <row r="61" spans="2:17" x14ac:dyDescent="0.3">
      <c r="B61" s="13" t="s">
        <v>14</v>
      </c>
      <c r="C61" s="3">
        <f t="shared" ref="C61:O61" si="19">SUM(C60:C60)</f>
        <v>30000</v>
      </c>
      <c r="D61" s="3">
        <f t="shared" si="19"/>
        <v>2000</v>
      </c>
      <c r="E61" s="3">
        <f t="shared" si="19"/>
        <v>2000</v>
      </c>
      <c r="F61" s="3">
        <f t="shared" si="19"/>
        <v>2000</v>
      </c>
      <c r="G61" s="3">
        <f t="shared" si="19"/>
        <v>2000</v>
      </c>
      <c r="H61" s="3">
        <f t="shared" si="19"/>
        <v>2000</v>
      </c>
      <c r="I61" s="3">
        <f t="shared" si="19"/>
        <v>2000</v>
      </c>
      <c r="J61" s="3">
        <f t="shared" si="19"/>
        <v>3000</v>
      </c>
      <c r="K61" s="3">
        <f t="shared" si="19"/>
        <v>3000</v>
      </c>
      <c r="L61" s="3">
        <f t="shared" si="19"/>
        <v>3000</v>
      </c>
      <c r="M61" s="3">
        <f t="shared" si="19"/>
        <v>3000</v>
      </c>
      <c r="N61" s="3">
        <f t="shared" si="19"/>
        <v>3000</v>
      </c>
      <c r="O61" s="3">
        <f t="shared" si="19"/>
        <v>3000</v>
      </c>
      <c r="P61" s="19"/>
      <c r="Q61" s="8"/>
    </row>
    <row r="62" spans="2:17" x14ac:dyDescent="0.3">
      <c r="B62" s="12" t="s">
        <v>74</v>
      </c>
      <c r="C62" s="2">
        <v>5000</v>
      </c>
      <c r="D62" s="11">
        <v>2500</v>
      </c>
      <c r="E62" s="11">
        <v>0</v>
      </c>
      <c r="F62" s="11">
        <v>2500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9"/>
      <c r="Q62" s="8"/>
    </row>
    <row r="63" spans="2:17" x14ac:dyDescent="0.3">
      <c r="B63" s="12" t="s">
        <v>15</v>
      </c>
      <c r="C63" s="2">
        <v>36050</v>
      </c>
      <c r="D63" s="11">
        <v>3004.16</v>
      </c>
      <c r="E63" s="11">
        <v>3004.16</v>
      </c>
      <c r="F63" s="11">
        <v>3004.16</v>
      </c>
      <c r="G63" s="11">
        <v>3004.16</v>
      </c>
      <c r="H63" s="11">
        <v>3004.16</v>
      </c>
      <c r="I63" s="11">
        <v>3004.16</v>
      </c>
      <c r="J63" s="11">
        <v>3004.16</v>
      </c>
      <c r="K63" s="11">
        <v>3004.16</v>
      </c>
      <c r="L63" s="11">
        <v>3004.16</v>
      </c>
      <c r="M63" s="11">
        <v>3004.16</v>
      </c>
      <c r="N63" s="11">
        <v>3004.2</v>
      </c>
      <c r="O63" s="11">
        <v>3004.2</v>
      </c>
      <c r="P63" s="19"/>
      <c r="Q63" s="8"/>
    </row>
    <row r="64" spans="2:17" x14ac:dyDescent="0.3">
      <c r="B64" s="13" t="s">
        <v>16</v>
      </c>
      <c r="C64" s="3">
        <f>SUM(C62:C63)</f>
        <v>41050</v>
      </c>
      <c r="D64" s="3">
        <f t="shared" ref="D64:O64" si="20">SUM(D62:D63)</f>
        <v>5504.16</v>
      </c>
      <c r="E64" s="3">
        <f t="shared" si="20"/>
        <v>3004.16</v>
      </c>
      <c r="F64" s="3">
        <f t="shared" si="20"/>
        <v>5504.16</v>
      </c>
      <c r="G64" s="3">
        <f t="shared" si="20"/>
        <v>3004.16</v>
      </c>
      <c r="H64" s="3">
        <f t="shared" si="20"/>
        <v>3004.16</v>
      </c>
      <c r="I64" s="3">
        <f t="shared" si="20"/>
        <v>3004.16</v>
      </c>
      <c r="J64" s="3">
        <f t="shared" si="20"/>
        <v>3004.16</v>
      </c>
      <c r="K64" s="3">
        <f t="shared" si="20"/>
        <v>3004.16</v>
      </c>
      <c r="L64" s="3">
        <f t="shared" si="20"/>
        <v>3004.16</v>
      </c>
      <c r="M64" s="3">
        <f t="shared" si="20"/>
        <v>3004.16</v>
      </c>
      <c r="N64" s="3">
        <f t="shared" si="20"/>
        <v>3004.2</v>
      </c>
      <c r="O64" s="3">
        <f t="shared" si="20"/>
        <v>3004.2</v>
      </c>
      <c r="P64" s="19"/>
      <c r="Q64" s="8"/>
    </row>
    <row r="65" spans="2:17" x14ac:dyDescent="0.3">
      <c r="B65" s="14" t="s">
        <v>17</v>
      </c>
      <c r="C65" s="4">
        <f t="shared" ref="C65:O65" si="21">+C39+C41+C45+C49+C54+C56+C59+C61+C64</f>
        <v>1496849.54</v>
      </c>
      <c r="D65" s="18">
        <f t="shared" si="21"/>
        <v>112402.11000000002</v>
      </c>
      <c r="E65" s="18">
        <f t="shared" si="21"/>
        <v>154902.11000000002</v>
      </c>
      <c r="F65" s="18">
        <f t="shared" si="21"/>
        <v>132402.11000000002</v>
      </c>
      <c r="G65" s="18">
        <f t="shared" si="21"/>
        <v>109902.11000000002</v>
      </c>
      <c r="H65" s="18">
        <f t="shared" si="21"/>
        <v>129902.11</v>
      </c>
      <c r="I65" s="18">
        <f t="shared" si="21"/>
        <v>114902.11000000002</v>
      </c>
      <c r="J65" s="18">
        <f t="shared" si="21"/>
        <v>135902.11000000002</v>
      </c>
      <c r="K65" s="18">
        <f t="shared" si="21"/>
        <v>127902.11000000002</v>
      </c>
      <c r="L65" s="18">
        <f t="shared" si="21"/>
        <v>110902.11000000002</v>
      </c>
      <c r="M65" s="18">
        <f t="shared" si="21"/>
        <v>135902.11000000002</v>
      </c>
      <c r="N65" s="18">
        <f t="shared" si="21"/>
        <v>120902.15000000001</v>
      </c>
      <c r="O65" s="18">
        <f t="shared" si="21"/>
        <v>110926.29</v>
      </c>
      <c r="P65" s="19"/>
      <c r="Q65" s="8"/>
    </row>
    <row r="66" spans="2:17" s="5" customFormat="1" x14ac:dyDescent="0.3">
      <c r="B66" s="12" t="s">
        <v>76</v>
      </c>
      <c r="C66" s="2">
        <v>50000</v>
      </c>
      <c r="D66" s="16">
        <v>0</v>
      </c>
      <c r="E66" s="16">
        <v>10000</v>
      </c>
      <c r="F66" s="16">
        <v>0</v>
      </c>
      <c r="G66" s="16">
        <v>0</v>
      </c>
      <c r="H66" s="16">
        <v>20000</v>
      </c>
      <c r="I66" s="16">
        <v>0</v>
      </c>
      <c r="J66" s="16">
        <v>0</v>
      </c>
      <c r="K66" s="16">
        <v>0</v>
      </c>
      <c r="L66" s="16">
        <v>20000</v>
      </c>
      <c r="M66" s="16">
        <v>0</v>
      </c>
      <c r="N66" s="16">
        <v>0</v>
      </c>
      <c r="O66" s="16">
        <v>0</v>
      </c>
      <c r="P66" s="19"/>
      <c r="Q66" s="8"/>
    </row>
    <row r="67" spans="2:17" s="5" customFormat="1" x14ac:dyDescent="0.3">
      <c r="B67" s="13" t="s">
        <v>77</v>
      </c>
      <c r="C67" s="3">
        <f>+C66</f>
        <v>50000</v>
      </c>
      <c r="D67" s="3">
        <f>+D66</f>
        <v>0</v>
      </c>
      <c r="E67" s="3">
        <f t="shared" ref="E67:O67" si="22">+E66</f>
        <v>10000</v>
      </c>
      <c r="F67" s="3">
        <f t="shared" si="22"/>
        <v>0</v>
      </c>
      <c r="G67" s="3">
        <f t="shared" si="22"/>
        <v>0</v>
      </c>
      <c r="H67" s="3">
        <f t="shared" si="22"/>
        <v>20000</v>
      </c>
      <c r="I67" s="3">
        <f t="shared" si="22"/>
        <v>0</v>
      </c>
      <c r="J67" s="3">
        <f t="shared" si="22"/>
        <v>0</v>
      </c>
      <c r="K67" s="3">
        <f t="shared" si="22"/>
        <v>0</v>
      </c>
      <c r="L67" s="3">
        <f t="shared" si="22"/>
        <v>20000</v>
      </c>
      <c r="M67" s="3">
        <f t="shared" si="22"/>
        <v>0</v>
      </c>
      <c r="N67" s="3">
        <f t="shared" si="22"/>
        <v>0</v>
      </c>
      <c r="O67" s="3">
        <f t="shared" si="22"/>
        <v>0</v>
      </c>
      <c r="P67" s="19"/>
      <c r="Q67" s="8"/>
    </row>
    <row r="68" spans="2:17" x14ac:dyDescent="0.3">
      <c r="B68" s="14" t="s">
        <v>62</v>
      </c>
      <c r="C68" s="4">
        <f>+C67</f>
        <v>50000</v>
      </c>
      <c r="D68" s="4">
        <f t="shared" ref="D68:O68" si="23">+D67</f>
        <v>0</v>
      </c>
      <c r="E68" s="4">
        <f t="shared" si="23"/>
        <v>10000</v>
      </c>
      <c r="F68" s="4">
        <f t="shared" si="23"/>
        <v>0</v>
      </c>
      <c r="G68" s="4">
        <f t="shared" si="23"/>
        <v>0</v>
      </c>
      <c r="H68" s="4">
        <f t="shared" si="23"/>
        <v>20000</v>
      </c>
      <c r="I68" s="4">
        <f t="shared" si="23"/>
        <v>0</v>
      </c>
      <c r="J68" s="4">
        <f t="shared" si="23"/>
        <v>0</v>
      </c>
      <c r="K68" s="4">
        <f t="shared" si="23"/>
        <v>0</v>
      </c>
      <c r="L68" s="4">
        <f t="shared" si="23"/>
        <v>20000</v>
      </c>
      <c r="M68" s="4">
        <f t="shared" si="23"/>
        <v>0</v>
      </c>
      <c r="N68" s="4">
        <f t="shared" si="23"/>
        <v>0</v>
      </c>
      <c r="O68" s="4">
        <f t="shared" si="23"/>
        <v>0</v>
      </c>
      <c r="P68" s="19"/>
      <c r="Q68" s="8"/>
    </row>
    <row r="69" spans="2:17" ht="20.25" customHeight="1" x14ac:dyDescent="0.3">
      <c r="B69" s="15" t="s">
        <v>18</v>
      </c>
      <c r="C69" s="6">
        <f t="shared" ref="C69:O69" si="24">+C20+C36+C65+C68</f>
        <v>3820000</v>
      </c>
      <c r="D69" s="6">
        <f t="shared" si="24"/>
        <v>253576.45</v>
      </c>
      <c r="E69" s="6">
        <f t="shared" si="24"/>
        <v>335590.22</v>
      </c>
      <c r="F69" s="6">
        <f t="shared" si="24"/>
        <v>305576.45</v>
      </c>
      <c r="G69" s="6">
        <f t="shared" si="24"/>
        <v>274590.21999999997</v>
      </c>
      <c r="H69" s="6">
        <f t="shared" si="24"/>
        <v>479076.44999999995</v>
      </c>
      <c r="I69" s="6">
        <f t="shared" si="24"/>
        <v>305591.76</v>
      </c>
      <c r="J69" s="6">
        <f t="shared" si="24"/>
        <v>278076.45</v>
      </c>
      <c r="K69" s="6">
        <f t="shared" si="24"/>
        <v>292590.21999999997</v>
      </c>
      <c r="L69" s="6">
        <f t="shared" si="24"/>
        <v>269076.45</v>
      </c>
      <c r="M69" s="6">
        <f t="shared" si="24"/>
        <v>325590.21999999997</v>
      </c>
      <c r="N69" s="6">
        <f t="shared" si="24"/>
        <v>273078.03999999998</v>
      </c>
      <c r="O69" s="6">
        <f t="shared" si="24"/>
        <v>427587.06999999995</v>
      </c>
      <c r="P69" s="19"/>
      <c r="Q69" s="8"/>
    </row>
  </sheetData>
  <mergeCells count="2">
    <mergeCell ref="B3:O3"/>
    <mergeCell ref="B2:O2"/>
  </mergeCells>
  <pageMargins left="0.31496062992125984" right="0.31496062992125984" top="0.35433070866141736" bottom="0.15748031496062992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5.Calen Mesu Egresos art.66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Estefania</cp:lastModifiedBy>
  <cp:lastPrinted>2020-02-11T21:21:34Z</cp:lastPrinted>
  <dcterms:created xsi:type="dcterms:W3CDTF">2013-11-08T19:41:41Z</dcterms:created>
  <dcterms:modified xsi:type="dcterms:W3CDTF">2021-02-11T16:14:44Z</dcterms:modified>
</cp:coreProperties>
</file>