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TV SIDEC ANUAL\"/>
    </mc:Choice>
  </mc:AlternateContent>
  <bookViews>
    <workbookView xWindow="0" yWindow="0" windowWidth="24000" windowHeight="9105" activeTab="2"/>
  </bookViews>
  <sheets>
    <sheet name="Resumen Ing-Egr" sheetId="1" r:id="rId1"/>
    <sheet name="Analitico Ingresos" sheetId="2" r:id="rId2"/>
    <sheet name="Analitico Egresos" sheetId="5" r:id="rId3"/>
  </sheets>
  <definedNames>
    <definedName name="_xlnm._FilterDatabase" localSheetId="2" hidden="1">'Analitico Egresos'!$E$8:$E$187</definedName>
  </definedNames>
  <calcPr calcId="191029"/>
</workbook>
</file>

<file path=xl/calcChain.xml><?xml version="1.0" encoding="utf-8"?>
<calcChain xmlns="http://schemas.openxmlformats.org/spreadsheetml/2006/main">
  <c r="D15" i="2" l="1"/>
  <c r="C117" i="5" l="1"/>
  <c r="C11" i="5"/>
  <c r="C10" i="5" l="1"/>
  <c r="C116" i="5"/>
  <c r="D26" i="2"/>
  <c r="D29" i="2"/>
  <c r="D28" i="2" s="1"/>
  <c r="D11" i="2"/>
  <c r="D14" i="2" l="1"/>
  <c r="D10" i="2"/>
  <c r="D32" i="2" l="1"/>
  <c r="D15" i="1"/>
  <c r="D14" i="1"/>
  <c r="D13" i="1"/>
  <c r="D31" i="2" l="1"/>
  <c r="D9" i="2" s="1"/>
  <c r="D16" i="1" l="1"/>
  <c r="D27" i="1"/>
  <c r="E22" i="1" l="1"/>
  <c r="E21" i="1"/>
  <c r="E24" i="1"/>
  <c r="E23" i="1"/>
  <c r="E25" i="1"/>
  <c r="E27" i="1" l="1"/>
  <c r="D18" i="1" l="1"/>
  <c r="E15" i="1" l="1"/>
  <c r="E16" i="1"/>
  <c r="E14" i="1"/>
  <c r="D29" i="1"/>
  <c r="E13" i="1"/>
  <c r="E18" i="1" l="1"/>
  <c r="C65" i="5"/>
  <c r="C95" i="5"/>
  <c r="C126" i="5"/>
  <c r="C167" i="5"/>
  <c r="C125" i="5" l="1"/>
  <c r="C64" i="5"/>
  <c r="C166" i="5"/>
  <c r="C94" i="5"/>
  <c r="C9" i="5" l="1"/>
</calcChain>
</file>

<file path=xl/sharedStrings.xml><?xml version="1.0" encoding="utf-8"?>
<sst xmlns="http://schemas.openxmlformats.org/spreadsheetml/2006/main" count="270" uniqueCount="136">
  <si>
    <t>RESUMEN INGRESOS - EGRESOS</t>
  </si>
  <si>
    <t>RUBRO/ CAPITULO</t>
  </si>
  <si>
    <t>DENOMINACIÓN</t>
  </si>
  <si>
    <t xml:space="preserve">I N G R E S O S </t>
  </si>
  <si>
    <t>INGRESOS POR VENTA DE BIENES Y SERVICIOS</t>
  </si>
  <si>
    <t>TRANSFERENCIAS, SUBSIDIOS Y OTRAS AYUDAS</t>
  </si>
  <si>
    <t xml:space="preserve">TOTAL  DE  INGRESOS </t>
  </si>
  <si>
    <t>E G R E S O S</t>
  </si>
  <si>
    <t>SERVICIOS PERSONALES</t>
  </si>
  <si>
    <t>MATERIALES  Y SUMINISTROS</t>
  </si>
  <si>
    <t>SERVICIOS GENERALES</t>
  </si>
  <si>
    <t>BIENES MUEBLES, INMUEBLES E INTANGIBLES</t>
  </si>
  <si>
    <t>TOTAL   DE   EGRESOS</t>
  </si>
  <si>
    <t>SISTEMA DE CULTURA FISICA Y DEPORTE DEL MUNICIPIO DE CELAYA</t>
  </si>
  <si>
    <t>AREA FUNCIONAL</t>
  </si>
  <si>
    <t>FUENTE DE FINANCIAMIENTO</t>
  </si>
  <si>
    <t>****TOTAL</t>
  </si>
  <si>
    <t>**   50 Productos</t>
  </si>
  <si>
    <t>*    51 Productos de tipo corriente</t>
  </si>
  <si>
    <t>I</t>
  </si>
  <si>
    <t>**   70 Ingresos por ventas de bienes y servicios</t>
  </si>
  <si>
    <t>**   90 Transferencias, Asignaciones, Subsidios y Otros</t>
  </si>
  <si>
    <t>SISTEMA DE CULTURA FÍSICA Y DEPORTE DEL MUNICIPIO DE CELAYA, GTO</t>
  </si>
  <si>
    <t>PRODUCTOS</t>
  </si>
  <si>
    <t>Coordinación Administrativa SIDEC</t>
  </si>
  <si>
    <t>*    91 Transferencias Internas y Asignaciones Adicionales</t>
  </si>
  <si>
    <t>PARTIDA/CONCEPTO</t>
  </si>
  <si>
    <t>***  31120-8302  INSTALACIONES DEPORTIVAS</t>
  </si>
  <si>
    <t>**   F0002  INSTALACIONES DEPORTIVAS</t>
  </si>
  <si>
    <t>*    2.4.1  DEPORTE Y RECREACION</t>
  </si>
  <si>
    <t>1131 Sueldos Base</t>
  </si>
  <si>
    <t>1221 Remuneraciones para eventuales</t>
  </si>
  <si>
    <t>1312 Antigüedad</t>
  </si>
  <si>
    <t>1321 Prima Vacacional</t>
  </si>
  <si>
    <t>1323 Gratificación de fin de año</t>
  </si>
  <si>
    <t>1331 Remuneraciones por horas extraordinarias</t>
  </si>
  <si>
    <t>1342 Compensaciones por servicios</t>
  </si>
  <si>
    <t>1413 Aportaciones IMSS</t>
  </si>
  <si>
    <t>1421 Aportaciones INFONAVIT</t>
  </si>
  <si>
    <t>1431 Ahorro para el retiro</t>
  </si>
  <si>
    <t>1522 Liquidaciones por indemnizaciones y por sueldos y salarios caídos</t>
  </si>
  <si>
    <t>2111 Materiales y útiles de oficina</t>
  </si>
  <si>
    <t>2161 Material de limpieza</t>
  </si>
  <si>
    <t>2421 Materiales de construcción de concreto</t>
  </si>
  <si>
    <t>2461 Material eléctrico y electrónico</t>
  </si>
  <si>
    <t>2491 Materiales diversos</t>
  </si>
  <si>
    <t>2521 Fertilizantes y abonos</t>
  </si>
  <si>
    <t>2612 Combustibles, lubricantes y aditivos para vehículos terrestres, aéreos, marítimos, lacustres y fluviales asignados a servidores públicos</t>
  </si>
  <si>
    <t>3111 Servicio de energía eléctrica</t>
  </si>
  <si>
    <t>3361 Impresiones de documentos oficiales para la prestación de servicios públicos, identificación, formatos administrativos y fiscales, formas valoradas, certificados y títulos</t>
  </si>
  <si>
    <t>3391 Servicios profesionales, científicos y técnicos integrales</t>
  </si>
  <si>
    <t>3511 Conservación y mantenimiento de inmuebles</t>
  </si>
  <si>
    <t>3551 Mantenimiento y conservación de vehículos terrestres, aéreos, marítimos, lacustres y fluviales</t>
  </si>
  <si>
    <t>3571 Instalación, reparación y mantenimiento de maquinaria, otros equipos y herramienta</t>
  </si>
  <si>
    <t>3581 Servicios de limpieza y manejo de desechos</t>
  </si>
  <si>
    <t>5151 Computadoras y equipo periférico</t>
  </si>
  <si>
    <t>**   F0003  DEPORTE</t>
  </si>
  <si>
    <t>2212 Productos alimenticios para el personal en las instalaciones de las dependencias y entidades</t>
  </si>
  <si>
    <t>2731 Artículos deportivos</t>
  </si>
  <si>
    <t>3781 Servicios integrales de traslado y viáticos</t>
  </si>
  <si>
    <t>3821 Gastos de orden social y cultural</t>
  </si>
  <si>
    <t>2121 Materiales y útiles de impresión y reproducción</t>
  </si>
  <si>
    <t>3611 Difusión e información de mensajes y actividades gubernamentales</t>
  </si>
  <si>
    <t>***  31120-8305  ADMINISTRACION DE APOYOS</t>
  </si>
  <si>
    <t>**   F0005  ADMINISTRACION DE APOYOS</t>
  </si>
  <si>
    <t>4411 Gastos relacionados con actividades culturales, deportivas y de ayuda extraordinaria</t>
  </si>
  <si>
    <t>***  31120-8306  COORDINACION ADMINISTRATIVA</t>
  </si>
  <si>
    <t>**   F0006  COORDINACION ADMINISTRATIVA</t>
  </si>
  <si>
    <t>2112 Equipos menores de oficina</t>
  </si>
  <si>
    <t>3141 Servicio telefonía tradicional</t>
  </si>
  <si>
    <t>3152 Radiolocalización</t>
  </si>
  <si>
    <t>3231 Arrendamiento de mobiliario y equipo de administración</t>
  </si>
  <si>
    <t>3411 Servicios financieros y bancarios</t>
  </si>
  <si>
    <t>3451 Seguro de bienes patrimoniales</t>
  </si>
  <si>
    <t>3852 Gastos de las oficinas de servidores públicos superiores y mandos medios</t>
  </si>
  <si>
    <t>3921 Otros impuestos y derechos</t>
  </si>
  <si>
    <t>3951 Penas, multas, accesorios y actualizaciones</t>
  </si>
  <si>
    <t>3981 Impuesto sobre nóminas</t>
  </si>
  <si>
    <t>3131 Servicio de agua</t>
  </si>
  <si>
    <t xml:space="preserve">3261 Arrendamiento de maquinaria y equipo </t>
  </si>
  <si>
    <t>3441 Seguros de responsabilidad patrimonial y fianzas</t>
  </si>
  <si>
    <t>3531 Instalación, reparación y mantenimiento de bienes informáticos</t>
  </si>
  <si>
    <t>%</t>
  </si>
  <si>
    <t>3751 Viáticos nacionales para servidores públicos en el desempeño de funciones oficiales</t>
  </si>
  <si>
    <t>2722 Prendas de protección personal</t>
  </si>
  <si>
    <t>2911 Herramientas menores</t>
  </si>
  <si>
    <t>5671 Herramientas y maquinas-herramienta</t>
  </si>
  <si>
    <t>5611 Maquinaria y equipo agropecuario</t>
  </si>
  <si>
    <t>2981 Refacciones y accesorios menores de maquinaria y otros equipos</t>
  </si>
  <si>
    <t xml:space="preserve">3381 Servicios de vigilancia </t>
  </si>
  <si>
    <t>3311 Servicios legales</t>
  </si>
  <si>
    <t xml:space="preserve">3961 Otros gastos por responsabilidades </t>
  </si>
  <si>
    <t>4421 Becas</t>
  </si>
  <si>
    <t>CUENTA/CRI-CONCEPTO</t>
  </si>
  <si>
    <t>*    83 Convenios</t>
  </si>
  <si>
    <t>**   8 Participaciones y Aportaciones</t>
  </si>
  <si>
    <t>PARTICIPACIONES Y APORTACIONES</t>
  </si>
  <si>
    <t>**   F0004 CULTURA FÍSICA</t>
  </si>
  <si>
    <t>***  31120-8303  DEPORTE</t>
  </si>
  <si>
    <t xml:space="preserve">***  31120-8307 INVESTIGACIÓN Y MEDICINA DEL DEPORTE                        </t>
  </si>
  <si>
    <t xml:space="preserve">**   F0007 INVESTIGACIÓN Y MEDICINA DEL DEPORTE                        </t>
  </si>
  <si>
    <t>3291 Otros Arrendamientos</t>
  </si>
  <si>
    <t>***  31120-8304 CULTURA FÍSICA</t>
  </si>
  <si>
    <t>5111 Muebles de oficina y estantería</t>
  </si>
  <si>
    <t>*    73 Ingresos por ventas de bienes y servicios</t>
  </si>
  <si>
    <t>*    79 Otros Ingresos</t>
  </si>
  <si>
    <t>1592 Otras prestaciones</t>
  </si>
  <si>
    <t>5191 Otros mobiliarios y equipos de administración</t>
  </si>
  <si>
    <t>PRONOSTICO 2020</t>
  </si>
  <si>
    <t>ANTEPROYECTO EGRESOS</t>
  </si>
  <si>
    <t>3121 Servicio de gas</t>
  </si>
  <si>
    <t>510101 Productos Financieros</t>
  </si>
  <si>
    <t>790101 Gestión de Recursos Locales</t>
  </si>
  <si>
    <t>910101  Transferencias para Servicios Personales</t>
  </si>
  <si>
    <t>910102  Transferencias para Materiales y Sumininistros</t>
  </si>
  <si>
    <t>910103  Transferencias para Servicios Basicos</t>
  </si>
  <si>
    <t>910104  Transferencias para Asignaciones, Subsidios y Otras Ayudas</t>
  </si>
  <si>
    <t>910105  Transferencias para Bienes Muebles e Inmuebles</t>
  </si>
  <si>
    <t>730871 Uso de Canchas</t>
  </si>
  <si>
    <t>730872 Uso de Gimnasio</t>
  </si>
  <si>
    <t>730873 Uso de Albercas</t>
  </si>
  <si>
    <t>730874 Uso de Estadio</t>
  </si>
  <si>
    <t>730875 Uso de Salones de Usos Multiples</t>
  </si>
  <si>
    <t>730877 Acceso a Deportivas</t>
  </si>
  <si>
    <t>730878 Uso de Espacios para Vendedores</t>
  </si>
  <si>
    <t xml:space="preserve">730879 Uso de Espacios para Cursos </t>
  </si>
  <si>
    <t xml:space="preserve">730880 Uso del Campo de Golf </t>
  </si>
  <si>
    <t>830301 Convenios</t>
  </si>
  <si>
    <t>730801 Acceso a Sanitarios</t>
  </si>
  <si>
    <t>Anteproyecto de Presupuesto 2021</t>
  </si>
  <si>
    <t>Analitico de Ingresos 2021</t>
  </si>
  <si>
    <t>ANTEPROYECTO DE PRESUPUESTO DE EGRESOS 2021</t>
  </si>
  <si>
    <t>PRESUPUESTO ANALITICO DE EGRESOS 2021</t>
  </si>
  <si>
    <t>Anteproyecto del Pronostico de Ingresos 2021</t>
  </si>
  <si>
    <t xml:space="preserve">4414 Premios, estímulos, recompensas y seguros a deportistas </t>
  </si>
  <si>
    <t>ANTEPORYECTO PRESUPUESTO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</si>
</sst>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[$€-2]* #,##0.00_);_([$€-2]* \(#,##0.00\);_([$€-2]* &quot;-&quot;??_)"/>
    <numFmt numFmtId="165" formatCode="_-[$€-2]* #,##0.00_-;\-[$€-2]* #,##0.00_-;_-[$€-2]* &quot;-&quot;??_-"/>
    <numFmt numFmtId="166" formatCode="_-* #,##0.00\ _€_-;\-* #,##0.00\ _€_-;_-* &quot;-&quot;??\ _€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color indexed="18"/>
      <name val="Arial"/>
      <family val="2"/>
    </font>
    <font>
      <b/>
      <sz val="8"/>
      <color indexed="9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Century Gothic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theme="1"/>
      <name val="Times New Roman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0"/>
      <name val="Browallia New"/>
      <family val="2"/>
    </font>
    <font>
      <sz val="11"/>
      <color theme="1"/>
      <name val="Browallia New"/>
      <family val="2"/>
    </font>
    <font>
      <b/>
      <sz val="16"/>
      <color theme="1"/>
      <name val="Browallia New"/>
      <family val="2"/>
    </font>
    <font>
      <b/>
      <sz val="13"/>
      <color theme="0"/>
      <name val="Browallia New"/>
      <family val="2"/>
    </font>
    <font>
      <b/>
      <sz val="12"/>
      <color theme="1"/>
      <name val="Browallia New"/>
      <family val="2"/>
    </font>
    <font>
      <sz val="12"/>
      <color theme="1"/>
      <name val="Browallia New"/>
      <family val="2"/>
    </font>
    <font>
      <b/>
      <sz val="11"/>
      <color theme="1"/>
      <name val="Browallia New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gradientFill type="path">
        <stop position="0">
          <color theme="0"/>
        </stop>
        <stop position="1">
          <color theme="1"/>
        </stop>
      </gradientFill>
    </fill>
    <fill>
      <patternFill patternType="solid">
        <fgColor theme="0"/>
        <bgColor indexed="64"/>
      </patternFill>
    </fill>
    <fill>
      <gradientFill type="path">
        <stop position="0">
          <color theme="0"/>
        </stop>
        <stop position="1">
          <color theme="5" tint="-0.25098422193060094"/>
        </stop>
      </gradientFill>
    </fill>
    <fill>
      <gradientFill type="path">
        <stop position="0">
          <color theme="0"/>
        </stop>
        <stop position="1">
          <color theme="5" tint="0.40000610370189521"/>
        </stop>
      </gradientFill>
    </fill>
    <fill>
      <gradientFill type="path">
        <stop position="0">
          <color theme="0"/>
        </stop>
        <stop position="1">
          <color theme="5" tint="0.80001220740379042"/>
        </stop>
      </gradientFill>
    </fill>
    <fill>
      <gradientFill type="path">
        <stop position="0">
          <color theme="0"/>
        </stop>
        <stop position="1">
          <color theme="3" tint="0.59999389629810485"/>
        </stop>
      </gradientFill>
    </fill>
    <fill>
      <gradientFill type="path">
        <stop position="0">
          <color theme="0"/>
        </stop>
        <stop position="1">
          <color theme="4" tint="0.80001220740379042"/>
        </stop>
      </gradient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3" fillId="19" borderId="2" applyNumberFormat="0" applyAlignment="0" applyProtection="0"/>
    <xf numFmtId="0" fontId="13" fillId="19" borderId="2" applyNumberFormat="0" applyAlignment="0" applyProtection="0"/>
    <xf numFmtId="0" fontId="13" fillId="19" borderId="2" applyNumberFormat="0" applyAlignment="0" applyProtection="0"/>
    <xf numFmtId="0" fontId="13" fillId="19" borderId="2" applyNumberFormat="0" applyAlignment="0" applyProtection="0"/>
    <xf numFmtId="0" fontId="14" fillId="20" borderId="3" applyNumberFormat="0" applyAlignment="0" applyProtection="0"/>
    <xf numFmtId="0" fontId="14" fillId="20" borderId="3" applyNumberFormat="0" applyAlignment="0" applyProtection="0"/>
    <xf numFmtId="0" fontId="14" fillId="20" borderId="3" applyNumberFormat="0" applyAlignment="0" applyProtection="0"/>
    <xf numFmtId="0" fontId="14" fillId="20" borderId="3" applyNumberFormat="0" applyAlignment="0" applyProtection="0"/>
    <xf numFmtId="0" fontId="14" fillId="20" borderId="3" applyNumberFormat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7" fillId="10" borderId="2" applyNumberFormat="0" applyAlignment="0" applyProtection="0"/>
    <xf numFmtId="0" fontId="17" fillId="10" borderId="2" applyNumberFormat="0" applyAlignment="0" applyProtection="0"/>
    <xf numFmtId="0" fontId="17" fillId="10" borderId="2" applyNumberFormat="0" applyAlignment="0" applyProtection="0"/>
    <xf numFmtId="0" fontId="17" fillId="10" borderId="2" applyNumberFormat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1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26" borderId="5" applyNumberFormat="0" applyFont="0" applyAlignment="0" applyProtection="0"/>
    <xf numFmtId="0" fontId="10" fillId="26" borderId="5" applyNumberFormat="0" applyFont="0" applyAlignment="0" applyProtection="0"/>
    <xf numFmtId="0" fontId="10" fillId="26" borderId="5" applyNumberFormat="0" applyFont="0" applyAlignment="0" applyProtection="0"/>
    <xf numFmtId="0" fontId="10" fillId="26" borderId="5" applyNumberFormat="0" applyFont="0" applyAlignment="0" applyProtection="0"/>
    <xf numFmtId="0" fontId="10" fillId="26" borderId="5" applyNumberFormat="0" applyFont="0" applyAlignment="0" applyProtection="0"/>
    <xf numFmtId="0" fontId="10" fillId="26" borderId="5" applyNumberFormat="0" applyFont="0" applyAlignment="0" applyProtection="0"/>
    <xf numFmtId="0" fontId="10" fillId="26" borderId="5" applyNumberFormat="0" applyFont="0" applyAlignment="0" applyProtection="0"/>
    <xf numFmtId="0" fontId="10" fillId="26" borderId="5" applyNumberFormat="0" applyFont="0" applyAlignment="0" applyProtection="0"/>
    <xf numFmtId="0" fontId="10" fillId="26" borderId="5" applyNumberFormat="0" applyFont="0" applyAlignment="0" applyProtection="0"/>
    <xf numFmtId="0" fontId="10" fillId="26" borderId="5" applyNumberFormat="0" applyFont="0" applyAlignment="0" applyProtection="0"/>
    <xf numFmtId="0" fontId="10" fillId="26" borderId="5" applyNumberFormat="0" applyFont="0" applyAlignment="0" applyProtection="0"/>
    <xf numFmtId="0" fontId="10" fillId="26" borderId="5" applyNumberFormat="0" applyFont="0" applyAlignment="0" applyProtection="0"/>
    <xf numFmtId="0" fontId="10" fillId="26" borderId="5" applyNumberFormat="0" applyFont="0" applyAlignment="0" applyProtection="0"/>
    <xf numFmtId="0" fontId="10" fillId="26" borderId="5" applyNumberFormat="0" applyFont="0" applyAlignment="0" applyProtection="0"/>
    <xf numFmtId="0" fontId="10" fillId="26" borderId="5" applyNumberFormat="0" applyFont="0" applyAlignment="0" applyProtection="0"/>
    <xf numFmtId="0" fontId="10" fillId="26" borderId="5" applyNumberFormat="0" applyFont="0" applyAlignment="0" applyProtection="0"/>
    <xf numFmtId="0" fontId="10" fillId="26" borderId="5" applyNumberFormat="0" applyFont="0" applyAlignment="0" applyProtection="0"/>
    <xf numFmtId="0" fontId="10" fillId="26" borderId="5" applyNumberFormat="0" applyFont="0" applyAlignment="0" applyProtection="0"/>
    <xf numFmtId="0" fontId="10" fillId="26" borderId="5" applyNumberFormat="0" applyFont="0" applyAlignment="0" applyProtection="0"/>
    <xf numFmtId="0" fontId="10" fillId="26" borderId="5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19" borderId="6" applyNumberFormat="0" applyAlignment="0" applyProtection="0"/>
    <xf numFmtId="0" fontId="24" fillId="19" borderId="6" applyNumberFormat="0" applyAlignment="0" applyProtection="0"/>
    <xf numFmtId="0" fontId="24" fillId="19" borderId="6" applyNumberFormat="0" applyAlignment="0" applyProtection="0"/>
    <xf numFmtId="0" fontId="24" fillId="19" borderId="6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2" applyFill="1"/>
    <xf numFmtId="0" fontId="2" fillId="0" borderId="0" xfId="2"/>
    <xf numFmtId="0" fontId="2" fillId="2" borderId="0" xfId="2" applyFill="1" applyAlignment="1">
      <alignment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/>
    </xf>
    <xf numFmtId="0" fontId="2" fillId="0" borderId="0" xfId="2" applyAlignment="1">
      <alignment vertical="center"/>
    </xf>
    <xf numFmtId="0" fontId="2" fillId="4" borderId="0" xfId="2" applyFill="1"/>
    <xf numFmtId="0" fontId="7" fillId="4" borderId="0" xfId="2" applyFont="1" applyFill="1" applyAlignment="1">
      <alignment horizontal="center"/>
    </xf>
    <xf numFmtId="3" fontId="7" fillId="4" borderId="0" xfId="2" applyNumberFormat="1" applyFont="1" applyFill="1"/>
    <xf numFmtId="0" fontId="2" fillId="0" borderId="0" xfId="2" applyFill="1"/>
    <xf numFmtId="0" fontId="9" fillId="2" borderId="0" xfId="2" applyFont="1" applyFill="1"/>
    <xf numFmtId="3" fontId="9" fillId="2" borderId="0" xfId="2" applyNumberFormat="1" applyFont="1" applyFill="1"/>
    <xf numFmtId="43" fontId="3" fillId="0" borderId="0" xfId="1" applyFont="1"/>
    <xf numFmtId="0" fontId="32" fillId="28" borderId="0" xfId="0" applyFont="1" applyFill="1"/>
    <xf numFmtId="0" fontId="33" fillId="28" borderId="0" xfId="0" applyFont="1" applyFill="1"/>
    <xf numFmtId="43" fontId="33" fillId="28" borderId="0" xfId="1" applyFont="1" applyFill="1"/>
    <xf numFmtId="0" fontId="33" fillId="28" borderId="0" xfId="0" applyFont="1" applyFill="1" applyAlignment="1">
      <alignment horizontal="center"/>
    </xf>
    <xf numFmtId="0" fontId="32" fillId="28" borderId="0" xfId="0" applyFont="1" applyFill="1" applyAlignment="1">
      <alignment horizontal="center"/>
    </xf>
    <xf numFmtId="0" fontId="34" fillId="27" borderId="0" xfId="0" applyFont="1" applyFill="1" applyAlignment="1">
      <alignment horizontal="left" vertical="center" wrapText="1"/>
    </xf>
    <xf numFmtId="43" fontId="34" fillId="27" borderId="0" xfId="1" applyFont="1" applyFill="1" applyAlignment="1">
      <alignment horizontal="center" vertical="center" wrapText="1"/>
    </xf>
    <xf numFmtId="0" fontId="34" fillId="27" borderId="0" xfId="0" applyFont="1" applyFill="1" applyAlignment="1">
      <alignment horizontal="center" vertical="center" wrapText="1"/>
    </xf>
    <xf numFmtId="0" fontId="35" fillId="29" borderId="0" xfId="0" applyFont="1" applyFill="1"/>
    <xf numFmtId="0" fontId="35" fillId="29" borderId="0" xfId="0" applyFont="1" applyFill="1" applyAlignment="1">
      <alignment horizontal="center"/>
    </xf>
    <xf numFmtId="0" fontId="36" fillId="30" borderId="0" xfId="0" applyFont="1" applyFill="1"/>
    <xf numFmtId="0" fontId="36" fillId="30" borderId="0" xfId="0" applyFont="1" applyFill="1" applyAlignment="1">
      <alignment horizontal="center"/>
    </xf>
    <xf numFmtId="0" fontId="36" fillId="31" borderId="0" xfId="0" applyFont="1" applyFill="1"/>
    <xf numFmtId="0" fontId="36" fillId="31" borderId="0" xfId="0" applyFont="1" applyFill="1" applyAlignment="1">
      <alignment horizontal="center"/>
    </xf>
    <xf numFmtId="0" fontId="37" fillId="28" borderId="0" xfId="0" applyFont="1" applyFill="1"/>
    <xf numFmtId="43" fontId="35" fillId="29" borderId="0" xfId="1" applyFont="1" applyFill="1"/>
    <xf numFmtId="43" fontId="36" fillId="30" borderId="0" xfId="1" applyFont="1" applyFill="1"/>
    <xf numFmtId="43" fontId="36" fillId="31" borderId="0" xfId="1" applyFont="1" applyFill="1"/>
    <xf numFmtId="4" fontId="36" fillId="30" borderId="0" xfId="0" applyNumberFormat="1" applyFont="1" applyFill="1"/>
    <xf numFmtId="4" fontId="36" fillId="31" borderId="0" xfId="0" applyNumberFormat="1" applyFont="1" applyFill="1"/>
    <xf numFmtId="4" fontId="36" fillId="31" borderId="0" xfId="0" applyNumberFormat="1" applyFont="1" applyFill="1" applyAlignment="1">
      <alignment horizontal="center"/>
    </xf>
    <xf numFmtId="43" fontId="34" fillId="27" borderId="0" xfId="0" applyNumberFormat="1" applyFont="1" applyFill="1" applyAlignment="1">
      <alignment horizontal="center" vertical="center" wrapText="1"/>
    </xf>
    <xf numFmtId="43" fontId="35" fillId="29" borderId="0" xfId="0" applyNumberFormat="1" applyFont="1" applyFill="1" applyAlignment="1">
      <alignment horizontal="center"/>
    </xf>
    <xf numFmtId="43" fontId="32" fillId="28" borderId="0" xfId="1" applyFont="1" applyFill="1"/>
    <xf numFmtId="0" fontId="32" fillId="28" borderId="0" xfId="0" applyFont="1" applyFill="1" applyAlignment="1">
      <alignment horizontal="center" vertical="center" wrapText="1"/>
    </xf>
    <xf numFmtId="0" fontId="35" fillId="32" borderId="0" xfId="0" applyFont="1" applyFill="1" applyAlignment="1">
      <alignment horizontal="left" vertical="center" wrapText="1"/>
    </xf>
    <xf numFmtId="43" fontId="35" fillId="32" borderId="0" xfId="1" applyFont="1" applyFill="1" applyAlignment="1">
      <alignment vertical="center" wrapText="1"/>
    </xf>
    <xf numFmtId="0" fontId="35" fillId="28" borderId="0" xfId="0" applyFont="1" applyFill="1" applyAlignment="1">
      <alignment horizontal="center" vertical="center" wrapText="1"/>
    </xf>
    <xf numFmtId="0" fontId="32" fillId="28" borderId="0" xfId="0" applyFont="1" applyFill="1" applyAlignment="1">
      <alignment vertical="center" wrapText="1"/>
    </xf>
    <xf numFmtId="0" fontId="35" fillId="32" borderId="0" xfId="0" applyFont="1" applyFill="1" applyAlignment="1">
      <alignment horizontal="center" vertical="center" wrapText="1"/>
    </xf>
    <xf numFmtId="0" fontId="36" fillId="33" borderId="0" xfId="0" applyFont="1" applyFill="1" applyAlignment="1">
      <alignment horizontal="left" vertical="center" wrapText="1"/>
    </xf>
    <xf numFmtId="43" fontId="36" fillId="33" borderId="0" xfId="1" applyFont="1" applyFill="1" applyAlignment="1">
      <alignment vertical="center" wrapText="1"/>
    </xf>
    <xf numFmtId="0" fontId="36" fillId="33" borderId="0" xfId="0" applyFont="1" applyFill="1" applyAlignment="1">
      <alignment horizontal="center" vertical="center" wrapText="1"/>
    </xf>
    <xf numFmtId="43" fontId="36" fillId="33" borderId="0" xfId="0" applyNumberFormat="1" applyFont="1" applyFill="1" applyAlignment="1">
      <alignment horizontal="center" vertical="center" wrapText="1"/>
    </xf>
    <xf numFmtId="9" fontId="7" fillId="4" borderId="0" xfId="617" applyFont="1" applyFill="1"/>
    <xf numFmtId="0" fontId="2" fillId="28" borderId="0" xfId="2" applyFill="1"/>
    <xf numFmtId="0" fontId="2" fillId="28" borderId="0" xfId="2" applyFont="1" applyFill="1"/>
    <xf numFmtId="0" fontId="6" fillId="28" borderId="0" xfId="2" applyFont="1" applyFill="1" applyAlignment="1">
      <alignment horizontal="center"/>
    </xf>
    <xf numFmtId="0" fontId="3" fillId="28" borderId="0" xfId="2" applyFont="1" applyFill="1"/>
    <xf numFmtId="3" fontId="3" fillId="28" borderId="0" xfId="2" applyNumberFormat="1" applyFont="1" applyFill="1"/>
    <xf numFmtId="9" fontId="3" fillId="28" borderId="0" xfId="617" applyFont="1" applyFill="1"/>
    <xf numFmtId="0" fontId="7" fillId="28" borderId="0" xfId="2" applyFont="1" applyFill="1" applyAlignment="1">
      <alignment horizontal="center"/>
    </xf>
    <xf numFmtId="3" fontId="8" fillId="28" borderId="0" xfId="2" applyNumberFormat="1" applyFont="1" applyFill="1"/>
    <xf numFmtId="0" fontId="9" fillId="28" borderId="0" xfId="2" applyFont="1" applyFill="1"/>
    <xf numFmtId="9" fontId="3" fillId="28" borderId="0" xfId="617" applyFont="1" applyFill="1" applyAlignment="1">
      <alignment horizontal="center"/>
    </xf>
    <xf numFmtId="0" fontId="3" fillId="28" borderId="0" xfId="2" applyFont="1" applyFill="1" applyAlignment="1">
      <alignment horizontal="left"/>
    </xf>
    <xf numFmtId="3" fontId="2" fillId="0" borderId="0" xfId="2" applyNumberFormat="1"/>
    <xf numFmtId="0" fontId="36" fillId="28" borderId="0" xfId="0" applyFont="1" applyFill="1" applyAlignment="1">
      <alignment horizontal="center"/>
    </xf>
    <xf numFmtId="0" fontId="35" fillId="28" borderId="0" xfId="0" applyFont="1" applyFill="1" applyAlignment="1">
      <alignment horizontal="center"/>
    </xf>
    <xf numFmtId="0" fontId="36" fillId="31" borderId="0" xfId="0" applyNumberFormat="1" applyFont="1" applyFill="1"/>
    <xf numFmtId="43" fontId="32" fillId="28" borderId="0" xfId="0" applyNumberFormat="1" applyFont="1" applyFill="1" applyAlignment="1">
      <alignment horizontal="center"/>
    </xf>
    <xf numFmtId="43" fontId="32" fillId="28" borderId="0" xfId="1" applyFont="1" applyFill="1" applyAlignment="1">
      <alignment horizontal="center"/>
    </xf>
    <xf numFmtId="43" fontId="2" fillId="0" borderId="0" xfId="1" applyFont="1"/>
    <xf numFmtId="0" fontId="34" fillId="27" borderId="0" xfId="0" applyFont="1" applyFill="1" applyAlignment="1">
      <alignment horizontal="center" vertical="center" wrapText="1"/>
    </xf>
    <xf numFmtId="4" fontId="36" fillId="33" borderId="0" xfId="1" applyNumberFormat="1" applyFont="1" applyFill="1" applyAlignment="1">
      <alignment vertical="center" wrapText="1"/>
    </xf>
    <xf numFmtId="0" fontId="3" fillId="28" borderId="0" xfId="2" applyFont="1" applyFill="1" applyAlignment="1">
      <alignment horizontal="center"/>
    </xf>
    <xf numFmtId="0" fontId="4" fillId="28" borderId="0" xfId="2" applyFont="1" applyFill="1" applyAlignment="1">
      <alignment horizontal="center"/>
    </xf>
    <xf numFmtId="0" fontId="3" fillId="28" borderId="0" xfId="2" applyFont="1" applyFill="1" applyAlignment="1">
      <alignment horizontal="center"/>
    </xf>
    <xf numFmtId="0" fontId="4" fillId="28" borderId="0" xfId="2" applyFont="1" applyFill="1" applyAlignment="1">
      <alignment horizontal="center"/>
    </xf>
    <xf numFmtId="0" fontId="31" fillId="27" borderId="0" xfId="0" applyFont="1" applyFill="1" applyAlignment="1">
      <alignment horizontal="center"/>
    </xf>
    <xf numFmtId="0" fontId="34" fillId="27" borderId="0" xfId="0" applyFont="1" applyFill="1" applyAlignment="1">
      <alignment horizontal="center" vertical="center" wrapText="1"/>
    </xf>
  </cellXfs>
  <cellStyles count="619">
    <cellStyle name="20% - Énfasis1 2" xfId="3"/>
    <cellStyle name="20% - Énfasis1 2 2" xfId="4"/>
    <cellStyle name="20% - Énfasis1 2 2 2" xfId="5"/>
    <cellStyle name="20% - Énfasis1 2 2 3" xfId="6"/>
    <cellStyle name="20% - Énfasis1 2 2 4" xfId="7"/>
    <cellStyle name="20% - Énfasis1 2 2 5" xfId="8"/>
    <cellStyle name="20% - Énfasis1 2 3" xfId="9"/>
    <cellStyle name="20% - Énfasis1 2 4" xfId="10"/>
    <cellStyle name="20% - Énfasis1 2 5" xfId="11"/>
    <cellStyle name="20% - Énfasis1 2 6" xfId="12"/>
    <cellStyle name="20% - Énfasis1 2_FORMATO PRONOSTICO SAP" xfId="13"/>
    <cellStyle name="20% - Énfasis1 3" xfId="14"/>
    <cellStyle name="20% - Énfasis1 3 2" xfId="15"/>
    <cellStyle name="20% - Énfasis1 3 3" xfId="16"/>
    <cellStyle name="20% - Énfasis1 3 4" xfId="17"/>
    <cellStyle name="20% - Énfasis1 3 5" xfId="18"/>
    <cellStyle name="20% - Énfasis1 4" xfId="19"/>
    <cellStyle name="20% - Énfasis1 4 2" xfId="20"/>
    <cellStyle name="20% - Énfasis1 4 3" xfId="21"/>
    <cellStyle name="20% - Énfasis1 4 4" xfId="22"/>
    <cellStyle name="20% - Énfasis1 4 5" xfId="23"/>
    <cellStyle name="20% - Énfasis2 2" xfId="24"/>
    <cellStyle name="20% - Énfasis2 2 2" xfId="25"/>
    <cellStyle name="20% - Énfasis2 2 2 2" xfId="26"/>
    <cellStyle name="20% - Énfasis2 2 2 3" xfId="27"/>
    <cellStyle name="20% - Énfasis2 2 2 4" xfId="28"/>
    <cellStyle name="20% - Énfasis2 2 2 5" xfId="29"/>
    <cellStyle name="20% - Énfasis2 2 3" xfId="30"/>
    <cellStyle name="20% - Énfasis2 2 4" xfId="31"/>
    <cellStyle name="20% - Énfasis2 2 5" xfId="32"/>
    <cellStyle name="20% - Énfasis2 2 6" xfId="33"/>
    <cellStyle name="20% - Énfasis2 2_FORMATO PRONOSTICO SAP" xfId="34"/>
    <cellStyle name="20% - Énfasis2 3" xfId="35"/>
    <cellStyle name="20% - Énfasis2 3 2" xfId="36"/>
    <cellStyle name="20% - Énfasis2 3 3" xfId="37"/>
    <cellStyle name="20% - Énfasis2 3 4" xfId="38"/>
    <cellStyle name="20% - Énfasis2 3 5" xfId="39"/>
    <cellStyle name="20% - Énfasis2 4" xfId="40"/>
    <cellStyle name="20% - Énfasis2 4 2" xfId="41"/>
    <cellStyle name="20% - Énfasis2 4 3" xfId="42"/>
    <cellStyle name="20% - Énfasis2 4 4" xfId="43"/>
    <cellStyle name="20% - Énfasis2 4 5" xfId="44"/>
    <cellStyle name="20% - Énfasis3 2" xfId="45"/>
    <cellStyle name="20% - Énfasis3 2 2" xfId="46"/>
    <cellStyle name="20% - Énfasis3 2 2 2" xfId="47"/>
    <cellStyle name="20% - Énfasis3 2 2 3" xfId="48"/>
    <cellStyle name="20% - Énfasis3 2 2 4" xfId="49"/>
    <cellStyle name="20% - Énfasis3 2 2 5" xfId="50"/>
    <cellStyle name="20% - Énfasis3 2 3" xfId="51"/>
    <cellStyle name="20% - Énfasis3 2 4" xfId="52"/>
    <cellStyle name="20% - Énfasis3 2 5" xfId="53"/>
    <cellStyle name="20% - Énfasis3 2 6" xfId="54"/>
    <cellStyle name="20% - Énfasis3 2_FORMATO PRONOSTICO SAP" xfId="55"/>
    <cellStyle name="20% - Énfasis3 3" xfId="56"/>
    <cellStyle name="20% - Énfasis3 3 2" xfId="57"/>
    <cellStyle name="20% - Énfasis3 3 3" xfId="58"/>
    <cellStyle name="20% - Énfasis3 3 4" xfId="59"/>
    <cellStyle name="20% - Énfasis3 3 5" xfId="60"/>
    <cellStyle name="20% - Énfasis3 4" xfId="61"/>
    <cellStyle name="20% - Énfasis3 4 2" xfId="62"/>
    <cellStyle name="20% - Énfasis3 4 3" xfId="63"/>
    <cellStyle name="20% - Énfasis3 4 4" xfId="64"/>
    <cellStyle name="20% - Énfasis3 4 5" xfId="65"/>
    <cellStyle name="20% - Énfasis4 2" xfId="66"/>
    <cellStyle name="20% - Énfasis4 2 2" xfId="67"/>
    <cellStyle name="20% - Énfasis4 2 2 2" xfId="68"/>
    <cellStyle name="20% - Énfasis4 2 2 3" xfId="69"/>
    <cellStyle name="20% - Énfasis4 2 2 4" xfId="70"/>
    <cellStyle name="20% - Énfasis4 2 2 5" xfId="71"/>
    <cellStyle name="20% - Énfasis4 2 3" xfId="72"/>
    <cellStyle name="20% - Énfasis4 2 4" xfId="73"/>
    <cellStyle name="20% - Énfasis4 2 5" xfId="74"/>
    <cellStyle name="20% - Énfasis4 2 6" xfId="75"/>
    <cellStyle name="20% - Énfasis4 2_FORMATO PRONOSTICO SAP" xfId="76"/>
    <cellStyle name="20% - Énfasis4 3" xfId="77"/>
    <cellStyle name="20% - Énfasis4 3 2" xfId="78"/>
    <cellStyle name="20% - Énfasis4 3 3" xfId="79"/>
    <cellStyle name="20% - Énfasis4 3 4" xfId="80"/>
    <cellStyle name="20% - Énfasis4 3 5" xfId="81"/>
    <cellStyle name="20% - Énfasis4 4" xfId="82"/>
    <cellStyle name="20% - Énfasis4 4 2" xfId="83"/>
    <cellStyle name="20% - Énfasis4 4 3" xfId="84"/>
    <cellStyle name="20% - Énfasis4 4 4" xfId="85"/>
    <cellStyle name="20% - Énfasis4 4 5" xfId="86"/>
    <cellStyle name="20% - Énfasis5 2" xfId="87"/>
    <cellStyle name="20% - Énfasis5 2 2" xfId="88"/>
    <cellStyle name="20% - Énfasis5 2 2 2" xfId="89"/>
    <cellStyle name="20% - Énfasis5 2 2 3" xfId="90"/>
    <cellStyle name="20% - Énfasis5 2 2 4" xfId="91"/>
    <cellStyle name="20% - Énfasis5 2 2 5" xfId="92"/>
    <cellStyle name="20% - Énfasis5 2 3" xfId="93"/>
    <cellStyle name="20% - Énfasis5 2 4" xfId="94"/>
    <cellStyle name="20% - Énfasis5 2 5" xfId="95"/>
    <cellStyle name="20% - Énfasis5 2 6" xfId="96"/>
    <cellStyle name="20% - Énfasis5 2_FORMATO PRONOSTICO SAP" xfId="97"/>
    <cellStyle name="20% - Énfasis5 3" xfId="98"/>
    <cellStyle name="20% - Énfasis5 3 2" xfId="99"/>
    <cellStyle name="20% - Énfasis5 3 3" xfId="100"/>
    <cellStyle name="20% - Énfasis5 3 4" xfId="101"/>
    <cellStyle name="20% - Énfasis5 3 5" xfId="102"/>
    <cellStyle name="20% - Énfasis5 4" xfId="103"/>
    <cellStyle name="20% - Énfasis5 4 2" xfId="104"/>
    <cellStyle name="20% - Énfasis5 4 3" xfId="105"/>
    <cellStyle name="20% - Énfasis5 4 4" xfId="106"/>
    <cellStyle name="20% - Énfasis5 4 5" xfId="107"/>
    <cellStyle name="20% - Énfasis6 2" xfId="108"/>
    <cellStyle name="20% - Énfasis6 2 2" xfId="109"/>
    <cellStyle name="20% - Énfasis6 2 2 2" xfId="110"/>
    <cellStyle name="20% - Énfasis6 2 2 3" xfId="111"/>
    <cellStyle name="20% - Énfasis6 2 2 4" xfId="112"/>
    <cellStyle name="20% - Énfasis6 2 2 5" xfId="113"/>
    <cellStyle name="20% - Énfasis6 2 3" xfId="114"/>
    <cellStyle name="20% - Énfasis6 2 4" xfId="115"/>
    <cellStyle name="20% - Énfasis6 2 5" xfId="116"/>
    <cellStyle name="20% - Énfasis6 2 6" xfId="117"/>
    <cellStyle name="20% - Énfasis6 2_FORMATO PRONOSTICO SAP" xfId="118"/>
    <cellStyle name="20% - Énfasis6 3" xfId="119"/>
    <cellStyle name="20% - Énfasis6 3 2" xfId="120"/>
    <cellStyle name="20% - Énfasis6 3 3" xfId="121"/>
    <cellStyle name="20% - Énfasis6 3 4" xfId="122"/>
    <cellStyle name="20% - Énfasis6 3 5" xfId="123"/>
    <cellStyle name="20% - Énfasis6 4" xfId="124"/>
    <cellStyle name="20% - Énfasis6 4 2" xfId="125"/>
    <cellStyle name="20% - Énfasis6 4 3" xfId="126"/>
    <cellStyle name="20% - Énfasis6 4 4" xfId="127"/>
    <cellStyle name="20% - Énfasis6 4 5" xfId="128"/>
    <cellStyle name="40% - Énfasis1 2" xfId="129"/>
    <cellStyle name="40% - Énfasis1 2 2" xfId="130"/>
    <cellStyle name="40% - Énfasis1 2 2 2" xfId="131"/>
    <cellStyle name="40% - Énfasis1 2 2 3" xfId="132"/>
    <cellStyle name="40% - Énfasis1 2 2 4" xfId="133"/>
    <cellStyle name="40% - Énfasis1 2 2 5" xfId="134"/>
    <cellStyle name="40% - Énfasis1 2 3" xfId="135"/>
    <cellStyle name="40% - Énfasis1 2 4" xfId="136"/>
    <cellStyle name="40% - Énfasis1 2 5" xfId="137"/>
    <cellStyle name="40% - Énfasis1 2 6" xfId="138"/>
    <cellStyle name="40% - Énfasis1 2_FORMATO PRONOSTICO SAP" xfId="139"/>
    <cellStyle name="40% - Énfasis1 3" xfId="140"/>
    <cellStyle name="40% - Énfasis1 3 2" xfId="141"/>
    <cellStyle name="40% - Énfasis1 3 3" xfId="142"/>
    <cellStyle name="40% - Énfasis1 3 4" xfId="143"/>
    <cellStyle name="40% - Énfasis1 3 5" xfId="144"/>
    <cellStyle name="40% - Énfasis1 4" xfId="145"/>
    <cellStyle name="40% - Énfasis1 4 2" xfId="146"/>
    <cellStyle name="40% - Énfasis1 4 3" xfId="147"/>
    <cellStyle name="40% - Énfasis1 4 4" xfId="148"/>
    <cellStyle name="40% - Énfasis1 4 5" xfId="149"/>
    <cellStyle name="40% - Énfasis2 2" xfId="150"/>
    <cellStyle name="40% - Énfasis2 2 2" xfId="151"/>
    <cellStyle name="40% - Énfasis2 2 2 2" xfId="152"/>
    <cellStyle name="40% - Énfasis2 2 2 3" xfId="153"/>
    <cellStyle name="40% - Énfasis2 2 2 4" xfId="154"/>
    <cellStyle name="40% - Énfasis2 2 2 5" xfId="155"/>
    <cellStyle name="40% - Énfasis2 2 3" xfId="156"/>
    <cellStyle name="40% - Énfasis2 2 4" xfId="157"/>
    <cellStyle name="40% - Énfasis2 2 5" xfId="158"/>
    <cellStyle name="40% - Énfasis2 2 6" xfId="159"/>
    <cellStyle name="40% - Énfasis2 2_FORMATO PRONOSTICO SAP" xfId="160"/>
    <cellStyle name="40% - Énfasis2 3" xfId="161"/>
    <cellStyle name="40% - Énfasis2 3 2" xfId="162"/>
    <cellStyle name="40% - Énfasis2 3 3" xfId="163"/>
    <cellStyle name="40% - Énfasis2 3 4" xfId="164"/>
    <cellStyle name="40% - Énfasis2 3 5" xfId="165"/>
    <cellStyle name="40% - Énfasis2 4" xfId="166"/>
    <cellStyle name="40% - Énfasis2 4 2" xfId="167"/>
    <cellStyle name="40% - Énfasis2 4 3" xfId="168"/>
    <cellStyle name="40% - Énfasis2 4 4" xfId="169"/>
    <cellStyle name="40% - Énfasis2 4 5" xfId="170"/>
    <cellStyle name="40% - Énfasis3 2" xfId="171"/>
    <cellStyle name="40% - Énfasis3 2 2" xfId="172"/>
    <cellStyle name="40% - Énfasis3 2 2 2" xfId="173"/>
    <cellStyle name="40% - Énfasis3 2 2 3" xfId="174"/>
    <cellStyle name="40% - Énfasis3 2 2 4" xfId="175"/>
    <cellStyle name="40% - Énfasis3 2 2 5" xfId="176"/>
    <cellStyle name="40% - Énfasis3 2 3" xfId="177"/>
    <cellStyle name="40% - Énfasis3 2 4" xfId="178"/>
    <cellStyle name="40% - Énfasis3 2 5" xfId="179"/>
    <cellStyle name="40% - Énfasis3 2 6" xfId="180"/>
    <cellStyle name="40% - Énfasis3 2_FORMATO PRONOSTICO SAP" xfId="181"/>
    <cellStyle name="40% - Énfasis3 3" xfId="182"/>
    <cellStyle name="40% - Énfasis3 3 2" xfId="183"/>
    <cellStyle name="40% - Énfasis3 3 3" xfId="184"/>
    <cellStyle name="40% - Énfasis3 3 4" xfId="185"/>
    <cellStyle name="40% - Énfasis3 3 5" xfId="186"/>
    <cellStyle name="40% - Énfasis3 4" xfId="187"/>
    <cellStyle name="40% - Énfasis3 4 2" xfId="188"/>
    <cellStyle name="40% - Énfasis3 4 3" xfId="189"/>
    <cellStyle name="40% - Énfasis3 4 4" xfId="190"/>
    <cellStyle name="40% - Énfasis3 4 5" xfId="191"/>
    <cellStyle name="40% - Énfasis4 2" xfId="192"/>
    <cellStyle name="40% - Énfasis4 2 2" xfId="193"/>
    <cellStyle name="40% - Énfasis4 2 2 2" xfId="194"/>
    <cellStyle name="40% - Énfasis4 2 2 3" xfId="195"/>
    <cellStyle name="40% - Énfasis4 2 2 4" xfId="196"/>
    <cellStyle name="40% - Énfasis4 2 2 5" xfId="197"/>
    <cellStyle name="40% - Énfasis4 2 3" xfId="198"/>
    <cellStyle name="40% - Énfasis4 2 4" xfId="199"/>
    <cellStyle name="40% - Énfasis4 2 5" xfId="200"/>
    <cellStyle name="40% - Énfasis4 2 6" xfId="201"/>
    <cellStyle name="40% - Énfasis4 2_FORMATO PRONOSTICO SAP" xfId="202"/>
    <cellStyle name="40% - Énfasis4 3" xfId="203"/>
    <cellStyle name="40% - Énfasis4 3 2" xfId="204"/>
    <cellStyle name="40% - Énfasis4 3 3" xfId="205"/>
    <cellStyle name="40% - Énfasis4 3 4" xfId="206"/>
    <cellStyle name="40% - Énfasis4 3 5" xfId="207"/>
    <cellStyle name="40% - Énfasis4 4" xfId="208"/>
    <cellStyle name="40% - Énfasis4 4 2" xfId="209"/>
    <cellStyle name="40% - Énfasis4 4 3" xfId="210"/>
    <cellStyle name="40% - Énfasis4 4 4" xfId="211"/>
    <cellStyle name="40% - Énfasis4 4 5" xfId="212"/>
    <cellStyle name="40% - Énfasis5 2" xfId="213"/>
    <cellStyle name="40% - Énfasis5 2 2" xfId="214"/>
    <cellStyle name="40% - Énfasis5 2 2 2" xfId="215"/>
    <cellStyle name="40% - Énfasis5 2 2 3" xfId="216"/>
    <cellStyle name="40% - Énfasis5 2 2 4" xfId="217"/>
    <cellStyle name="40% - Énfasis5 2 2 5" xfId="218"/>
    <cellStyle name="40% - Énfasis5 2 3" xfId="219"/>
    <cellStyle name="40% - Énfasis5 2 4" xfId="220"/>
    <cellStyle name="40% - Énfasis5 2 5" xfId="221"/>
    <cellStyle name="40% - Énfasis5 2 6" xfId="222"/>
    <cellStyle name="40% - Énfasis5 2_FORMATO PRONOSTICO SAP" xfId="223"/>
    <cellStyle name="40% - Énfasis5 3" xfId="224"/>
    <cellStyle name="40% - Énfasis5 3 2" xfId="225"/>
    <cellStyle name="40% - Énfasis5 3 3" xfId="226"/>
    <cellStyle name="40% - Énfasis5 3 4" xfId="227"/>
    <cellStyle name="40% - Énfasis5 3 5" xfId="228"/>
    <cellStyle name="40% - Énfasis5 4" xfId="229"/>
    <cellStyle name="40% - Énfasis5 4 2" xfId="230"/>
    <cellStyle name="40% - Énfasis5 4 3" xfId="231"/>
    <cellStyle name="40% - Énfasis5 4 4" xfId="232"/>
    <cellStyle name="40% - Énfasis5 4 5" xfId="233"/>
    <cellStyle name="40% - Énfasis6 2" xfId="234"/>
    <cellStyle name="40% - Énfasis6 2 2" xfId="235"/>
    <cellStyle name="40% - Énfasis6 2 2 2" xfId="236"/>
    <cellStyle name="40% - Énfasis6 2 2 3" xfId="237"/>
    <cellStyle name="40% - Énfasis6 2 2 4" xfId="238"/>
    <cellStyle name="40% - Énfasis6 2 2 5" xfId="239"/>
    <cellStyle name="40% - Énfasis6 2 3" xfId="240"/>
    <cellStyle name="40% - Énfasis6 2 4" xfId="241"/>
    <cellStyle name="40% - Énfasis6 2 5" xfId="242"/>
    <cellStyle name="40% - Énfasis6 2 6" xfId="243"/>
    <cellStyle name="40% - Énfasis6 2_FORMATO PRONOSTICO SAP" xfId="244"/>
    <cellStyle name="40% - Énfasis6 3" xfId="245"/>
    <cellStyle name="40% - Énfasis6 3 2" xfId="246"/>
    <cellStyle name="40% - Énfasis6 3 3" xfId="247"/>
    <cellStyle name="40% - Énfasis6 3 4" xfId="248"/>
    <cellStyle name="40% - Énfasis6 3 5" xfId="249"/>
    <cellStyle name="40% - Énfasis6 4" xfId="250"/>
    <cellStyle name="40% - Énfasis6 4 2" xfId="251"/>
    <cellStyle name="40% - Énfasis6 4 3" xfId="252"/>
    <cellStyle name="40% - Énfasis6 4 4" xfId="253"/>
    <cellStyle name="40% - Énfasis6 4 5" xfId="254"/>
    <cellStyle name="60% - Énfasis1 2" xfId="255"/>
    <cellStyle name="60% - Énfasis1 2 2" xfId="256"/>
    <cellStyle name="60% - Énfasis1 3" xfId="257"/>
    <cellStyle name="60% - Énfasis1 4" xfId="258"/>
    <cellStyle name="60% - Énfasis2 2" xfId="259"/>
    <cellStyle name="60% - Énfasis2 2 2" xfId="260"/>
    <cellStyle name="60% - Énfasis2 3" xfId="261"/>
    <cellStyle name="60% - Énfasis2 4" xfId="262"/>
    <cellStyle name="60% - Énfasis3 2" xfId="263"/>
    <cellStyle name="60% - Énfasis3 2 2" xfId="264"/>
    <cellStyle name="60% - Énfasis3 3" xfId="265"/>
    <cellStyle name="60% - Énfasis3 4" xfId="266"/>
    <cellStyle name="60% - Énfasis4 2" xfId="267"/>
    <cellStyle name="60% - Énfasis4 2 2" xfId="268"/>
    <cellStyle name="60% - Énfasis4 3" xfId="269"/>
    <cellStyle name="60% - Énfasis4 4" xfId="270"/>
    <cellStyle name="60% - Énfasis5 2" xfId="271"/>
    <cellStyle name="60% - Énfasis5 2 2" xfId="272"/>
    <cellStyle name="60% - Énfasis5 3" xfId="273"/>
    <cellStyle name="60% - Énfasis5 4" xfId="274"/>
    <cellStyle name="60% - Énfasis6 2" xfId="275"/>
    <cellStyle name="60% - Énfasis6 2 2" xfId="276"/>
    <cellStyle name="60% - Énfasis6 3" xfId="277"/>
    <cellStyle name="60% - Énfasis6 4" xfId="278"/>
    <cellStyle name="Buena 2" xfId="279"/>
    <cellStyle name="Buena 2 2" xfId="280"/>
    <cellStyle name="Buena 3" xfId="281"/>
    <cellStyle name="Buena 4" xfId="282"/>
    <cellStyle name="Cálculo 2" xfId="283"/>
    <cellStyle name="Cálculo 2 2" xfId="284"/>
    <cellStyle name="Cálculo 3" xfId="285"/>
    <cellStyle name="Cálculo 4" xfId="286"/>
    <cellStyle name="Celda de comprobación 2" xfId="287"/>
    <cellStyle name="Celda de comprobación 2 2" xfId="288"/>
    <cellStyle name="Celda de comprobación 2_FORMATO PRONOSTICO SAP" xfId="289"/>
    <cellStyle name="Celda de comprobación 3" xfId="290"/>
    <cellStyle name="Celda de comprobación 4" xfId="291"/>
    <cellStyle name="Celda vinculada 2" xfId="292"/>
    <cellStyle name="Celda vinculada 2 2" xfId="293"/>
    <cellStyle name="Celda vinculada 3" xfId="294"/>
    <cellStyle name="Celda vinculada 4" xfId="295"/>
    <cellStyle name="Encabezado 4 2" xfId="296"/>
    <cellStyle name="Encabezado 4 2 2" xfId="297"/>
    <cellStyle name="Encabezado 4 3" xfId="298"/>
    <cellStyle name="Encabezado 4 4" xfId="299"/>
    <cellStyle name="Énfasis1 2" xfId="300"/>
    <cellStyle name="Énfasis1 2 2" xfId="301"/>
    <cellStyle name="Énfasis1 3" xfId="302"/>
    <cellStyle name="Énfasis1 4" xfId="303"/>
    <cellStyle name="Énfasis2 2" xfId="304"/>
    <cellStyle name="Énfasis2 2 2" xfId="305"/>
    <cellStyle name="Énfasis2 3" xfId="306"/>
    <cellStyle name="Énfasis2 4" xfId="307"/>
    <cellStyle name="Énfasis3 2" xfId="308"/>
    <cellStyle name="Énfasis3 2 2" xfId="309"/>
    <cellStyle name="Énfasis3 3" xfId="310"/>
    <cellStyle name="Énfasis3 4" xfId="311"/>
    <cellStyle name="Énfasis4 2" xfId="312"/>
    <cellStyle name="Énfasis4 2 2" xfId="313"/>
    <cellStyle name="Énfasis4 3" xfId="314"/>
    <cellStyle name="Énfasis4 4" xfId="315"/>
    <cellStyle name="Énfasis5 2" xfId="316"/>
    <cellStyle name="Énfasis5 2 2" xfId="317"/>
    <cellStyle name="Énfasis5 3" xfId="318"/>
    <cellStyle name="Énfasis5 4" xfId="319"/>
    <cellStyle name="Énfasis6 2" xfId="320"/>
    <cellStyle name="Énfasis6 2 2" xfId="321"/>
    <cellStyle name="Énfasis6 3" xfId="322"/>
    <cellStyle name="Énfasis6 4" xfId="323"/>
    <cellStyle name="Entrada 2" xfId="324"/>
    <cellStyle name="Entrada 2 2" xfId="325"/>
    <cellStyle name="Entrada 3" xfId="326"/>
    <cellStyle name="Entrada 4" xfId="327"/>
    <cellStyle name="Euro" xfId="328"/>
    <cellStyle name="Euro 2" xfId="329"/>
    <cellStyle name="Incorrecto 2" xfId="330"/>
    <cellStyle name="Incorrecto 2 2" xfId="331"/>
    <cellStyle name="Incorrecto 3" xfId="332"/>
    <cellStyle name="Incorrecto 4" xfId="333"/>
    <cellStyle name="Millares" xfId="1" builtinId="3"/>
    <cellStyle name="Millares 2" xfId="334"/>
    <cellStyle name="Millares 2 10" xfId="335"/>
    <cellStyle name="Millares 2 11" xfId="336"/>
    <cellStyle name="Millares 2 12" xfId="337"/>
    <cellStyle name="Millares 2 2" xfId="338"/>
    <cellStyle name="Millares 2 2 10" xfId="339"/>
    <cellStyle name="Millares 2 2 10 2" xfId="340"/>
    <cellStyle name="Millares 2 2 10 2 2" xfId="341"/>
    <cellStyle name="Millares 2 2 10 3" xfId="342"/>
    <cellStyle name="Millares 2 2 11" xfId="343"/>
    <cellStyle name="Millares 2 2 12" xfId="344"/>
    <cellStyle name="Millares 2 2 12 2" xfId="345"/>
    <cellStyle name="Millares 2 2 13" xfId="346"/>
    <cellStyle name="Millares 2 2 2" xfId="347"/>
    <cellStyle name="Millares 2 2 2 2" xfId="348"/>
    <cellStyle name="Millares 2 2 2 2 2" xfId="349"/>
    <cellStyle name="Millares 2 2 2 2 2 2" xfId="350"/>
    <cellStyle name="Millares 2 2 2 2 2 2 2" xfId="351"/>
    <cellStyle name="Millares 2 2 2 2 2 2 2 2" xfId="352"/>
    <cellStyle name="Millares 2 2 2 2 2 2 3" xfId="353"/>
    <cellStyle name="Millares 2 2 2 2 2 3" xfId="354"/>
    <cellStyle name="Millares 2 2 2 2 2 4" xfId="355"/>
    <cellStyle name="Millares 2 2 2 2 2 5" xfId="356"/>
    <cellStyle name="Millares 2 2 2 2 2 5 2" xfId="357"/>
    <cellStyle name="Millares 2 2 2 2 3" xfId="358"/>
    <cellStyle name="Millares 2 2 2 2 4" xfId="359"/>
    <cellStyle name="Millares 2 2 2 2 5" xfId="360"/>
    <cellStyle name="Millares 2 2 2 2 6" xfId="361"/>
    <cellStyle name="Millares 2 2 2 2 6 2" xfId="362"/>
    <cellStyle name="Millares 2 2 2 2 6 2 2" xfId="363"/>
    <cellStyle name="Millares 2 2 2 2 6 3" xfId="364"/>
    <cellStyle name="Millares 2 2 2 2 7" xfId="365"/>
    <cellStyle name="Millares 2 2 2 2 8" xfId="366"/>
    <cellStyle name="Millares 2 2 2 2 8 2" xfId="367"/>
    <cellStyle name="Millares 2 2 2 3" xfId="368"/>
    <cellStyle name="Millares 2 2 2 4" xfId="369"/>
    <cellStyle name="Millares 2 2 2 4 2" xfId="370"/>
    <cellStyle name="Millares 2 2 2 4 2 2" xfId="371"/>
    <cellStyle name="Millares 2 2 2 4 2 2 2" xfId="372"/>
    <cellStyle name="Millares 2 2 2 4 2 3" xfId="373"/>
    <cellStyle name="Millares 2 2 2 4 3" xfId="374"/>
    <cellStyle name="Millares 2 2 2 4 4" xfId="375"/>
    <cellStyle name="Millares 2 2 2 4 5" xfId="376"/>
    <cellStyle name="Millares 2 2 2 4 5 2" xfId="377"/>
    <cellStyle name="Millares 2 2 2 5" xfId="378"/>
    <cellStyle name="Millares 2 2 2 6" xfId="379"/>
    <cellStyle name="Millares 2 2 2 7" xfId="380"/>
    <cellStyle name="Millares 2 2 2 7 2" xfId="381"/>
    <cellStyle name="Millares 2 2 2 7 2 2" xfId="382"/>
    <cellStyle name="Millares 2 2 2 7 3" xfId="383"/>
    <cellStyle name="Millares 2 2 2 8" xfId="384"/>
    <cellStyle name="Millares 2 2 2 9" xfId="385"/>
    <cellStyle name="Millares 2 2 2 9 2" xfId="386"/>
    <cellStyle name="Millares 2 2 3" xfId="387"/>
    <cellStyle name="Millares 2 2 4" xfId="388"/>
    <cellStyle name="Millares 2 2 5" xfId="389"/>
    <cellStyle name="Millares 2 2 5 2" xfId="390"/>
    <cellStyle name="Millares 2 2 5 2 2" xfId="391"/>
    <cellStyle name="Millares 2 2 5 2 2 2" xfId="392"/>
    <cellStyle name="Millares 2 2 5 2 3" xfId="393"/>
    <cellStyle name="Millares 2 2 5 3" xfId="394"/>
    <cellStyle name="Millares 2 2 5 4" xfId="395"/>
    <cellStyle name="Millares 2 2 5 5" xfId="396"/>
    <cellStyle name="Millares 2 2 5 5 2" xfId="397"/>
    <cellStyle name="Millares 2 2 6" xfId="398"/>
    <cellStyle name="Millares 2 2 7" xfId="399"/>
    <cellStyle name="Millares 2 2 8" xfId="400"/>
    <cellStyle name="Millares 2 2 9" xfId="401"/>
    <cellStyle name="Millares 2 3" xfId="402"/>
    <cellStyle name="Millares 2 4" xfId="403"/>
    <cellStyle name="Millares 2 5" xfId="404"/>
    <cellStyle name="Millares 2 6" xfId="405"/>
    <cellStyle name="Millares 2 7" xfId="406"/>
    <cellStyle name="Millares 2 8" xfId="407"/>
    <cellStyle name="Millares 2 9" xfId="408"/>
    <cellStyle name="Millares 3" xfId="409"/>
    <cellStyle name="Millares 3 2" xfId="410"/>
    <cellStyle name="Millares 4" xfId="411"/>
    <cellStyle name="Millares 5" xfId="618"/>
    <cellStyle name="Moneda 2" xfId="412"/>
    <cellStyle name="Moneda 2 2" xfId="413"/>
    <cellStyle name="Moneda 3" xfId="414"/>
    <cellStyle name="Neutral 2" xfId="415"/>
    <cellStyle name="Neutral 2 2" xfId="416"/>
    <cellStyle name="Neutral 3" xfId="417"/>
    <cellStyle name="Neutral 4" xfId="418"/>
    <cellStyle name="Normal" xfId="0" builtinId="0"/>
    <cellStyle name="Normal 10" xfId="419"/>
    <cellStyle name="Normal 11" xfId="420"/>
    <cellStyle name="Normal 11 2" xfId="421"/>
    <cellStyle name="Normal 11 3" xfId="422"/>
    <cellStyle name="Normal 12" xfId="423"/>
    <cellStyle name="Normal 13" xfId="424"/>
    <cellStyle name="Normal 14" xfId="425"/>
    <cellStyle name="Normal 15" xfId="426"/>
    <cellStyle name="Normal 16" xfId="427"/>
    <cellStyle name="Normal 16 2" xfId="428"/>
    <cellStyle name="Normal 17" xfId="429"/>
    <cellStyle name="Normal 18" xfId="430"/>
    <cellStyle name="Normal 19" xfId="431"/>
    <cellStyle name="Normal 2" xfId="432"/>
    <cellStyle name="Normal 2 10" xfId="433"/>
    <cellStyle name="Normal 2 10 2" xfId="434"/>
    <cellStyle name="Normal 2 10 3" xfId="435"/>
    <cellStyle name="Normal 2 11" xfId="436"/>
    <cellStyle name="Normal 2 11 2" xfId="437"/>
    <cellStyle name="Normal 2 11 3" xfId="438"/>
    <cellStyle name="Normal 2 12" xfId="439"/>
    <cellStyle name="Normal 2 12 2" xfId="440"/>
    <cellStyle name="Normal 2 12 3" xfId="441"/>
    <cellStyle name="Normal 2 13" xfId="442"/>
    <cellStyle name="Normal 2 14" xfId="443"/>
    <cellStyle name="Normal 2 15" xfId="444"/>
    <cellStyle name="Normal 2 2" xfId="445"/>
    <cellStyle name="Normal 2 2 2" xfId="446"/>
    <cellStyle name="Normal 2 2 2 2" xfId="447"/>
    <cellStyle name="Normal 2 2 2 2 2" xfId="448"/>
    <cellStyle name="Normal 2 2 2 2 3" xfId="449"/>
    <cellStyle name="Normal 2 2 2 3" xfId="450"/>
    <cellStyle name="Normal 2 2 2 3 2" xfId="451"/>
    <cellStyle name="Normal 2 2 2 3 3" xfId="452"/>
    <cellStyle name="Normal 2 2 2 4" xfId="453"/>
    <cellStyle name="Normal 2 2 2 5" xfId="454"/>
    <cellStyle name="Normal 2 2 3" xfId="455"/>
    <cellStyle name="Normal 2 2 3 2" xfId="456"/>
    <cellStyle name="Normal 2 2 3 2 2" xfId="457"/>
    <cellStyle name="Normal 2 2 3 2 3" xfId="458"/>
    <cellStyle name="Normal 2 2 3 3" xfId="459"/>
    <cellStyle name="Normal 2 2 3 4" xfId="460"/>
    <cellStyle name="Normal 2 2 3 5" xfId="461"/>
    <cellStyle name="Normal 2 2 4" xfId="462"/>
    <cellStyle name="Normal 2 2 4 2" xfId="463"/>
    <cellStyle name="Normal 2 2 4 3" xfId="464"/>
    <cellStyle name="Normal 2 2 5" xfId="465"/>
    <cellStyle name="Normal 2 2 6" xfId="466"/>
    <cellStyle name="Normal 2 2 7" xfId="467"/>
    <cellStyle name="Normal 2 3" xfId="468"/>
    <cellStyle name="Normal 2 3 2" xfId="469"/>
    <cellStyle name="Normal 2 3 2 2" xfId="470"/>
    <cellStyle name="Normal 2 3 2 3" xfId="471"/>
    <cellStyle name="Normal 2 4" xfId="472"/>
    <cellStyle name="Normal 2 4 2" xfId="473"/>
    <cellStyle name="Normal 2 4 3" xfId="474"/>
    <cellStyle name="Normal 2 5" xfId="475"/>
    <cellStyle name="Normal 2 5 2" xfId="476"/>
    <cellStyle name="Normal 2 5 3" xfId="477"/>
    <cellStyle name="Normal 2 6" xfId="478"/>
    <cellStyle name="Normal 2 6 2" xfId="479"/>
    <cellStyle name="Normal 2 6 3" xfId="480"/>
    <cellStyle name="Normal 2 7" xfId="481"/>
    <cellStyle name="Normal 2 7 2" xfId="482"/>
    <cellStyle name="Normal 2 7 3" xfId="483"/>
    <cellStyle name="Normal 2 8" xfId="484"/>
    <cellStyle name="Normal 2 8 2" xfId="485"/>
    <cellStyle name="Normal 2 8 3" xfId="486"/>
    <cellStyle name="Normal 2 9" xfId="487"/>
    <cellStyle name="Normal 2 9 2" xfId="488"/>
    <cellStyle name="Normal 2 9 3" xfId="489"/>
    <cellStyle name="Normal 20" xfId="490"/>
    <cellStyle name="Normal 21" xfId="491"/>
    <cellStyle name="Normal 22" xfId="492"/>
    <cellStyle name="Normal 23" xfId="493"/>
    <cellStyle name="Normal 24" xfId="494"/>
    <cellStyle name="Normal 25" xfId="495"/>
    <cellStyle name="Normal 252" xfId="496"/>
    <cellStyle name="Normal 253" xfId="497"/>
    <cellStyle name="Normal 255" xfId="498"/>
    <cellStyle name="Normal 257" xfId="499"/>
    <cellStyle name="Normal 26" xfId="500"/>
    <cellStyle name="Normal 27" xfId="501"/>
    <cellStyle name="Normal 28" xfId="502"/>
    <cellStyle name="Normal 29" xfId="503"/>
    <cellStyle name="Normal 3" xfId="2"/>
    <cellStyle name="Normal 3 2" xfId="504"/>
    <cellStyle name="Normal 3 3" xfId="505"/>
    <cellStyle name="Normal 3 4" xfId="506"/>
    <cellStyle name="Normal 30" xfId="507"/>
    <cellStyle name="Normal 31" xfId="508"/>
    <cellStyle name="Normal 32" xfId="509"/>
    <cellStyle name="Normal 33" xfId="510"/>
    <cellStyle name="Normal 34" xfId="511"/>
    <cellStyle name="Normal 35" xfId="512"/>
    <cellStyle name="Normal 36" xfId="513"/>
    <cellStyle name="Normal 37" xfId="514"/>
    <cellStyle name="Normal 38" xfId="515"/>
    <cellStyle name="Normal 39" xfId="516"/>
    <cellStyle name="Normal 4" xfId="517"/>
    <cellStyle name="Normal 4 2" xfId="518"/>
    <cellStyle name="Normal 4 3" xfId="519"/>
    <cellStyle name="Normal 40" xfId="520"/>
    <cellStyle name="Normal 41" xfId="521"/>
    <cellStyle name="Normal 42" xfId="522"/>
    <cellStyle name="Normal 43" xfId="523"/>
    <cellStyle name="Normal 44" xfId="524"/>
    <cellStyle name="Normal 45" xfId="525"/>
    <cellStyle name="Normal 46" xfId="526"/>
    <cellStyle name="Normal 47" xfId="527"/>
    <cellStyle name="Normal 48" xfId="528"/>
    <cellStyle name="Normal 5" xfId="529"/>
    <cellStyle name="Normal 5 2" xfId="530"/>
    <cellStyle name="Normal 5 3" xfId="531"/>
    <cellStyle name="Normal 6" xfId="532"/>
    <cellStyle name="Normal 6 2" xfId="533"/>
    <cellStyle name="Normal 6 3" xfId="534"/>
    <cellStyle name="Normal 7" xfId="535"/>
    <cellStyle name="Normal 7 2" xfId="536"/>
    <cellStyle name="Normal 7 3" xfId="537"/>
    <cellStyle name="Normal 73" xfId="538"/>
    <cellStyle name="Normal 8" xfId="539"/>
    <cellStyle name="Normal 8 2" xfId="540"/>
    <cellStyle name="Normal 8 3" xfId="541"/>
    <cellStyle name="Normal 9" xfId="542"/>
    <cellStyle name="Normal 9 2" xfId="543"/>
    <cellStyle name="Normal 9 3" xfId="544"/>
    <cellStyle name="Notas 2" xfId="545"/>
    <cellStyle name="Notas 2 2" xfId="546"/>
    <cellStyle name="Notas 2 2 2" xfId="547"/>
    <cellStyle name="Notas 2 2 3" xfId="548"/>
    <cellStyle name="Notas 2 2 4" xfId="549"/>
    <cellStyle name="Notas 2 2 5" xfId="550"/>
    <cellStyle name="Notas 2 3" xfId="551"/>
    <cellStyle name="Notas 2 4" xfId="552"/>
    <cellStyle name="Notas 2 5" xfId="553"/>
    <cellStyle name="Notas 2 6" xfId="554"/>
    <cellStyle name="Notas 3" xfId="555"/>
    <cellStyle name="Notas 3 2" xfId="556"/>
    <cellStyle name="Notas 3 3" xfId="557"/>
    <cellStyle name="Notas 3 4" xfId="558"/>
    <cellStyle name="Notas 3 5" xfId="559"/>
    <cellStyle name="Notas 4" xfId="560"/>
    <cellStyle name="Notas 4 2" xfId="561"/>
    <cellStyle name="Notas 4 3" xfId="562"/>
    <cellStyle name="Notas 4 4" xfId="563"/>
    <cellStyle name="Notas 4 5" xfId="564"/>
    <cellStyle name="Porcentaje" xfId="617" builtinId="5"/>
    <cellStyle name="Porcentaje 2" xfId="565"/>
    <cellStyle name="Porcentual 2" xfId="566"/>
    <cellStyle name="Porcentual 3" xfId="567"/>
    <cellStyle name="Porcentual 4" xfId="568"/>
    <cellStyle name="Salida 2" xfId="569"/>
    <cellStyle name="Salida 2 2" xfId="570"/>
    <cellStyle name="Salida 3" xfId="571"/>
    <cellStyle name="Salida 4" xfId="572"/>
    <cellStyle name="Texto de advertencia 2" xfId="573"/>
    <cellStyle name="Texto de advertencia 2 2" xfId="574"/>
    <cellStyle name="Texto de advertencia 3" xfId="575"/>
    <cellStyle name="Texto de advertencia 4" xfId="576"/>
    <cellStyle name="Texto explicativo 2" xfId="577"/>
    <cellStyle name="Texto explicativo 2 2" xfId="578"/>
    <cellStyle name="Texto explicativo 3" xfId="579"/>
    <cellStyle name="Texto explicativo 4" xfId="580"/>
    <cellStyle name="Título 1 2" xfId="581"/>
    <cellStyle name="Título 1 2 2" xfId="582"/>
    <cellStyle name="Título 1 3" xfId="583"/>
    <cellStyle name="Título 1 4" xfId="584"/>
    <cellStyle name="Título 2 2" xfId="585"/>
    <cellStyle name="Título 2 2 2" xfId="586"/>
    <cellStyle name="Título 2 3" xfId="587"/>
    <cellStyle name="Título 2 4" xfId="588"/>
    <cellStyle name="Título 3 2" xfId="589"/>
    <cellStyle name="Título 3 2 2" xfId="590"/>
    <cellStyle name="Título 3 3" xfId="591"/>
    <cellStyle name="Título 3 4" xfId="592"/>
    <cellStyle name="Título 4" xfId="593"/>
    <cellStyle name="Título 4 2" xfId="594"/>
    <cellStyle name="Título 5" xfId="595"/>
    <cellStyle name="Título 6" xfId="596"/>
    <cellStyle name="Total 2" xfId="597"/>
    <cellStyle name="Total 2 2" xfId="598"/>
    <cellStyle name="Total 2 2 2" xfId="599"/>
    <cellStyle name="Total 2 2 3" xfId="600"/>
    <cellStyle name="Total 2 2 4" xfId="601"/>
    <cellStyle name="Total 2 2 5" xfId="602"/>
    <cellStyle name="Total 2 3" xfId="603"/>
    <cellStyle name="Total 2 4" xfId="604"/>
    <cellStyle name="Total 2 5" xfId="605"/>
    <cellStyle name="Total 2 6" xfId="606"/>
    <cellStyle name="Total 3" xfId="607"/>
    <cellStyle name="Total 3 2" xfId="608"/>
    <cellStyle name="Total 3 3" xfId="609"/>
    <cellStyle name="Total 3 4" xfId="610"/>
    <cellStyle name="Total 3 5" xfId="611"/>
    <cellStyle name="Total 4" xfId="612"/>
    <cellStyle name="Total 4 2" xfId="613"/>
    <cellStyle name="Total 4 3" xfId="614"/>
    <cellStyle name="Total 4 4" xfId="615"/>
    <cellStyle name="Total 4 5" xfId="6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181841</xdr:colOff>
      <xdr:row>2</xdr:row>
      <xdr:rowOff>65809</xdr:rowOff>
    </xdr:from>
    <xdr:to>
      <xdr:col>2</xdr:col>
      <xdr:colOff>164523</xdr:colOff>
      <xdr:row>7</xdr:row>
      <xdr:rowOff>50111</xdr:rowOff>
    </xdr:to>
    <xdr:pic>
      <xdr:nvPicPr>
        <xdr:cNvPr id="2" name="Picture 2" descr="Municipio color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023" y="394854"/>
          <a:ext cx="571500" cy="806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597478</xdr:colOff>
      <xdr:row>2</xdr:row>
      <xdr:rowOff>129888</xdr:rowOff>
    </xdr:from>
    <xdr:to>
      <xdr:col>4</xdr:col>
      <xdr:colOff>103908</xdr:colOff>
      <xdr:row>7</xdr:row>
      <xdr:rowOff>112568</xdr:rowOff>
    </xdr:to>
    <xdr:pic>
      <xdr:nvPicPr>
        <xdr:cNvPr id="4" name="Picture 3" descr="C:\Users\User\Desktop\Presupuesto 2017\imgres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1" y="458933"/>
          <a:ext cx="805294" cy="805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466726</xdr:colOff>
      <xdr:row>3</xdr:row>
      <xdr:rowOff>47625</xdr:rowOff>
    </xdr:from>
    <xdr:to>
      <xdr:col>2</xdr:col>
      <xdr:colOff>138734</xdr:colOff>
      <xdr:row>5</xdr:row>
      <xdr:rowOff>184151</xdr:rowOff>
    </xdr:to>
    <xdr:pic>
      <xdr:nvPicPr>
        <xdr:cNvPr id="4" name="Picture 2" descr="Municipio color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6" y="657225"/>
          <a:ext cx="533399" cy="52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2419351</xdr:colOff>
      <xdr:row>3</xdr:row>
      <xdr:rowOff>9526</xdr:rowOff>
    </xdr:from>
    <xdr:to>
      <xdr:col>5</xdr:col>
      <xdr:colOff>551209</xdr:colOff>
      <xdr:row>5</xdr:row>
      <xdr:rowOff>174626</xdr:rowOff>
    </xdr:to>
    <xdr:pic>
      <xdr:nvPicPr>
        <xdr:cNvPr id="5" name="Picture 3" descr="C:\Users\User\Desktop\Presupuesto 2017\imgres.jp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1526" y="619126"/>
          <a:ext cx="5524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1</xdr:row>
      <xdr:rowOff>57150</xdr:rowOff>
    </xdr:from>
    <xdr:to>
      <xdr:col>1</xdr:col>
      <xdr:colOff>1223530</xdr:colOff>
      <xdr:row>5</xdr:row>
      <xdr:rowOff>13633</xdr:rowOff>
    </xdr:to>
    <xdr:pic>
      <xdr:nvPicPr>
        <xdr:cNvPr id="2" name="Picture 2" descr="Municipio color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54000"/>
          <a:ext cx="661555" cy="683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</xdr:row>
      <xdr:rowOff>95250</xdr:rowOff>
    </xdr:from>
    <xdr:to>
      <xdr:col>4</xdr:col>
      <xdr:colOff>685800</xdr:colOff>
      <xdr:row>5</xdr:row>
      <xdr:rowOff>4108</xdr:rowOff>
    </xdr:to>
    <xdr:pic>
      <xdr:nvPicPr>
        <xdr:cNvPr id="3" name="Picture 3" descr="C:\Users\User\Desktop\Presupuesto 2017\imgres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1950" y="292100"/>
          <a:ext cx="647700" cy="635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zoomScale="130" zoomScaleNormal="130" workbookViewId="0"/>
  </sheetViews>
  <sheetFormatPr baseColWidth="10" defaultRowHeight="12.75" x14ac:dyDescent="0.2"/>
  <cols>
    <col min="1" max="1" width="2.5703125" style="2" customWidth="1"/>
    <col min="2" max="2" width="8.85546875" style="2" bestFit="1" customWidth="1"/>
    <col min="3" max="3" width="53" style="2" bestFit="1" customWidth="1"/>
    <col min="4" max="4" width="19.42578125" style="2" customWidth="1"/>
    <col min="5" max="5" width="7.28515625" style="2" customWidth="1"/>
    <col min="6" max="6" width="13.140625" style="2" bestFit="1" customWidth="1"/>
    <col min="7" max="227" width="11.42578125" style="2"/>
    <col min="228" max="228" width="2.5703125" style="2" customWidth="1"/>
    <col min="229" max="229" width="8.85546875" style="2" bestFit="1" customWidth="1"/>
    <col min="230" max="230" width="53.140625" style="2" customWidth="1"/>
    <col min="231" max="233" width="11.42578125" style="2" customWidth="1"/>
    <col min="234" max="234" width="15.85546875" style="2" customWidth="1"/>
    <col min="235" max="239" width="11.42578125" style="2" customWidth="1"/>
    <col min="240" max="240" width="7.42578125" style="2" bestFit="1" customWidth="1"/>
    <col min="241" max="483" width="11.42578125" style="2"/>
    <col min="484" max="484" width="2.5703125" style="2" customWidth="1"/>
    <col min="485" max="485" width="8.85546875" style="2" bestFit="1" customWidth="1"/>
    <col min="486" max="486" width="53.140625" style="2" customWidth="1"/>
    <col min="487" max="489" width="11.42578125" style="2" customWidth="1"/>
    <col min="490" max="490" width="15.85546875" style="2" customWidth="1"/>
    <col min="491" max="495" width="11.42578125" style="2" customWidth="1"/>
    <col min="496" max="496" width="7.42578125" style="2" bestFit="1" customWidth="1"/>
    <col min="497" max="739" width="11.42578125" style="2"/>
    <col min="740" max="740" width="2.5703125" style="2" customWidth="1"/>
    <col min="741" max="741" width="8.85546875" style="2" bestFit="1" customWidth="1"/>
    <col min="742" max="742" width="53.140625" style="2" customWidth="1"/>
    <col min="743" max="745" width="11.42578125" style="2" customWidth="1"/>
    <col min="746" max="746" width="15.85546875" style="2" customWidth="1"/>
    <col min="747" max="751" width="11.42578125" style="2" customWidth="1"/>
    <col min="752" max="752" width="7.42578125" style="2" bestFit="1" customWidth="1"/>
    <col min="753" max="995" width="11.42578125" style="2"/>
    <col min="996" max="996" width="2.5703125" style="2" customWidth="1"/>
    <col min="997" max="997" width="8.85546875" style="2" bestFit="1" customWidth="1"/>
    <col min="998" max="998" width="53.140625" style="2" customWidth="1"/>
    <col min="999" max="1001" width="11.42578125" style="2" customWidth="1"/>
    <col min="1002" max="1002" width="15.85546875" style="2" customWidth="1"/>
    <col min="1003" max="1007" width="11.42578125" style="2" customWidth="1"/>
    <col min="1008" max="1008" width="7.42578125" style="2" bestFit="1" customWidth="1"/>
    <col min="1009" max="1251" width="11.42578125" style="2"/>
    <col min="1252" max="1252" width="2.5703125" style="2" customWidth="1"/>
    <col min="1253" max="1253" width="8.85546875" style="2" bestFit="1" customWidth="1"/>
    <col min="1254" max="1254" width="53.140625" style="2" customWidth="1"/>
    <col min="1255" max="1257" width="11.42578125" style="2" customWidth="1"/>
    <col min="1258" max="1258" width="15.85546875" style="2" customWidth="1"/>
    <col min="1259" max="1263" width="11.42578125" style="2" customWidth="1"/>
    <col min="1264" max="1264" width="7.42578125" style="2" bestFit="1" customWidth="1"/>
    <col min="1265" max="1507" width="11.42578125" style="2"/>
    <col min="1508" max="1508" width="2.5703125" style="2" customWidth="1"/>
    <col min="1509" max="1509" width="8.85546875" style="2" bestFit="1" customWidth="1"/>
    <col min="1510" max="1510" width="53.140625" style="2" customWidth="1"/>
    <col min="1511" max="1513" width="11.42578125" style="2" customWidth="1"/>
    <col min="1514" max="1514" width="15.85546875" style="2" customWidth="1"/>
    <col min="1515" max="1519" width="11.42578125" style="2" customWidth="1"/>
    <col min="1520" max="1520" width="7.42578125" style="2" bestFit="1" customWidth="1"/>
    <col min="1521" max="1763" width="11.42578125" style="2"/>
    <col min="1764" max="1764" width="2.5703125" style="2" customWidth="1"/>
    <col min="1765" max="1765" width="8.85546875" style="2" bestFit="1" customWidth="1"/>
    <col min="1766" max="1766" width="53.140625" style="2" customWidth="1"/>
    <col min="1767" max="1769" width="11.42578125" style="2" customWidth="1"/>
    <col min="1770" max="1770" width="15.85546875" style="2" customWidth="1"/>
    <col min="1771" max="1775" width="11.42578125" style="2" customWidth="1"/>
    <col min="1776" max="1776" width="7.42578125" style="2" bestFit="1" customWidth="1"/>
    <col min="1777" max="2019" width="11.42578125" style="2"/>
    <col min="2020" max="2020" width="2.5703125" style="2" customWidth="1"/>
    <col min="2021" max="2021" width="8.85546875" style="2" bestFit="1" customWidth="1"/>
    <col min="2022" max="2022" width="53.140625" style="2" customWidth="1"/>
    <col min="2023" max="2025" width="11.42578125" style="2" customWidth="1"/>
    <col min="2026" max="2026" width="15.85546875" style="2" customWidth="1"/>
    <col min="2027" max="2031" width="11.42578125" style="2" customWidth="1"/>
    <col min="2032" max="2032" width="7.42578125" style="2" bestFit="1" customWidth="1"/>
    <col min="2033" max="2275" width="11.42578125" style="2"/>
    <col min="2276" max="2276" width="2.5703125" style="2" customWidth="1"/>
    <col min="2277" max="2277" width="8.85546875" style="2" bestFit="1" customWidth="1"/>
    <col min="2278" max="2278" width="53.140625" style="2" customWidth="1"/>
    <col min="2279" max="2281" width="11.42578125" style="2" customWidth="1"/>
    <col min="2282" max="2282" width="15.85546875" style="2" customWidth="1"/>
    <col min="2283" max="2287" width="11.42578125" style="2" customWidth="1"/>
    <col min="2288" max="2288" width="7.42578125" style="2" bestFit="1" customWidth="1"/>
    <col min="2289" max="2531" width="11.42578125" style="2"/>
    <col min="2532" max="2532" width="2.5703125" style="2" customWidth="1"/>
    <col min="2533" max="2533" width="8.85546875" style="2" bestFit="1" customWidth="1"/>
    <col min="2534" max="2534" width="53.140625" style="2" customWidth="1"/>
    <col min="2535" max="2537" width="11.42578125" style="2" customWidth="1"/>
    <col min="2538" max="2538" width="15.85546875" style="2" customWidth="1"/>
    <col min="2539" max="2543" width="11.42578125" style="2" customWidth="1"/>
    <col min="2544" max="2544" width="7.42578125" style="2" bestFit="1" customWidth="1"/>
    <col min="2545" max="2787" width="11.42578125" style="2"/>
    <col min="2788" max="2788" width="2.5703125" style="2" customWidth="1"/>
    <col min="2789" max="2789" width="8.85546875" style="2" bestFit="1" customWidth="1"/>
    <col min="2790" max="2790" width="53.140625" style="2" customWidth="1"/>
    <col min="2791" max="2793" width="11.42578125" style="2" customWidth="1"/>
    <col min="2794" max="2794" width="15.85546875" style="2" customWidth="1"/>
    <col min="2795" max="2799" width="11.42578125" style="2" customWidth="1"/>
    <col min="2800" max="2800" width="7.42578125" style="2" bestFit="1" customWidth="1"/>
    <col min="2801" max="3043" width="11.42578125" style="2"/>
    <col min="3044" max="3044" width="2.5703125" style="2" customWidth="1"/>
    <col min="3045" max="3045" width="8.85546875" style="2" bestFit="1" customWidth="1"/>
    <col min="3046" max="3046" width="53.140625" style="2" customWidth="1"/>
    <col min="3047" max="3049" width="11.42578125" style="2" customWidth="1"/>
    <col min="3050" max="3050" width="15.85546875" style="2" customWidth="1"/>
    <col min="3051" max="3055" width="11.42578125" style="2" customWidth="1"/>
    <col min="3056" max="3056" width="7.42578125" style="2" bestFit="1" customWidth="1"/>
    <col min="3057" max="3299" width="11.42578125" style="2"/>
    <col min="3300" max="3300" width="2.5703125" style="2" customWidth="1"/>
    <col min="3301" max="3301" width="8.85546875" style="2" bestFit="1" customWidth="1"/>
    <col min="3302" max="3302" width="53.140625" style="2" customWidth="1"/>
    <col min="3303" max="3305" width="11.42578125" style="2" customWidth="1"/>
    <col min="3306" max="3306" width="15.85546875" style="2" customWidth="1"/>
    <col min="3307" max="3311" width="11.42578125" style="2" customWidth="1"/>
    <col min="3312" max="3312" width="7.42578125" style="2" bestFit="1" customWidth="1"/>
    <col min="3313" max="3555" width="11.42578125" style="2"/>
    <col min="3556" max="3556" width="2.5703125" style="2" customWidth="1"/>
    <col min="3557" max="3557" width="8.85546875" style="2" bestFit="1" customWidth="1"/>
    <col min="3558" max="3558" width="53.140625" style="2" customWidth="1"/>
    <col min="3559" max="3561" width="11.42578125" style="2" customWidth="1"/>
    <col min="3562" max="3562" width="15.85546875" style="2" customWidth="1"/>
    <col min="3563" max="3567" width="11.42578125" style="2" customWidth="1"/>
    <col min="3568" max="3568" width="7.42578125" style="2" bestFit="1" customWidth="1"/>
    <col min="3569" max="3811" width="11.42578125" style="2"/>
    <col min="3812" max="3812" width="2.5703125" style="2" customWidth="1"/>
    <col min="3813" max="3813" width="8.85546875" style="2" bestFit="1" customWidth="1"/>
    <col min="3814" max="3814" width="53.140625" style="2" customWidth="1"/>
    <col min="3815" max="3817" width="11.42578125" style="2" customWidth="1"/>
    <col min="3818" max="3818" width="15.85546875" style="2" customWidth="1"/>
    <col min="3819" max="3823" width="11.42578125" style="2" customWidth="1"/>
    <col min="3824" max="3824" width="7.42578125" style="2" bestFit="1" customWidth="1"/>
    <col min="3825" max="4067" width="11.42578125" style="2"/>
    <col min="4068" max="4068" width="2.5703125" style="2" customWidth="1"/>
    <col min="4069" max="4069" width="8.85546875" style="2" bestFit="1" customWidth="1"/>
    <col min="4070" max="4070" width="53.140625" style="2" customWidth="1"/>
    <col min="4071" max="4073" width="11.42578125" style="2" customWidth="1"/>
    <col min="4074" max="4074" width="15.85546875" style="2" customWidth="1"/>
    <col min="4075" max="4079" width="11.42578125" style="2" customWidth="1"/>
    <col min="4080" max="4080" width="7.42578125" style="2" bestFit="1" customWidth="1"/>
    <col min="4081" max="4323" width="11.42578125" style="2"/>
    <col min="4324" max="4324" width="2.5703125" style="2" customWidth="1"/>
    <col min="4325" max="4325" width="8.85546875" style="2" bestFit="1" customWidth="1"/>
    <col min="4326" max="4326" width="53.140625" style="2" customWidth="1"/>
    <col min="4327" max="4329" width="11.42578125" style="2" customWidth="1"/>
    <col min="4330" max="4330" width="15.85546875" style="2" customWidth="1"/>
    <col min="4331" max="4335" width="11.42578125" style="2" customWidth="1"/>
    <col min="4336" max="4336" width="7.42578125" style="2" bestFit="1" customWidth="1"/>
    <col min="4337" max="4579" width="11.42578125" style="2"/>
    <col min="4580" max="4580" width="2.5703125" style="2" customWidth="1"/>
    <col min="4581" max="4581" width="8.85546875" style="2" bestFit="1" customWidth="1"/>
    <col min="4582" max="4582" width="53.140625" style="2" customWidth="1"/>
    <col min="4583" max="4585" width="11.42578125" style="2" customWidth="1"/>
    <col min="4586" max="4586" width="15.85546875" style="2" customWidth="1"/>
    <col min="4587" max="4591" width="11.42578125" style="2" customWidth="1"/>
    <col min="4592" max="4592" width="7.42578125" style="2" bestFit="1" customWidth="1"/>
    <col min="4593" max="4835" width="11.42578125" style="2"/>
    <col min="4836" max="4836" width="2.5703125" style="2" customWidth="1"/>
    <col min="4837" max="4837" width="8.85546875" style="2" bestFit="1" customWidth="1"/>
    <col min="4838" max="4838" width="53.140625" style="2" customWidth="1"/>
    <col min="4839" max="4841" width="11.42578125" style="2" customWidth="1"/>
    <col min="4842" max="4842" width="15.85546875" style="2" customWidth="1"/>
    <col min="4843" max="4847" width="11.42578125" style="2" customWidth="1"/>
    <col min="4848" max="4848" width="7.42578125" style="2" bestFit="1" customWidth="1"/>
    <col min="4849" max="5091" width="11.42578125" style="2"/>
    <col min="5092" max="5092" width="2.5703125" style="2" customWidth="1"/>
    <col min="5093" max="5093" width="8.85546875" style="2" bestFit="1" customWidth="1"/>
    <col min="5094" max="5094" width="53.140625" style="2" customWidth="1"/>
    <col min="5095" max="5097" width="11.42578125" style="2" customWidth="1"/>
    <col min="5098" max="5098" width="15.85546875" style="2" customWidth="1"/>
    <col min="5099" max="5103" width="11.42578125" style="2" customWidth="1"/>
    <col min="5104" max="5104" width="7.42578125" style="2" bestFit="1" customWidth="1"/>
    <col min="5105" max="5347" width="11.42578125" style="2"/>
    <col min="5348" max="5348" width="2.5703125" style="2" customWidth="1"/>
    <col min="5349" max="5349" width="8.85546875" style="2" bestFit="1" customWidth="1"/>
    <col min="5350" max="5350" width="53.140625" style="2" customWidth="1"/>
    <col min="5351" max="5353" width="11.42578125" style="2" customWidth="1"/>
    <col min="5354" max="5354" width="15.85546875" style="2" customWidth="1"/>
    <col min="5355" max="5359" width="11.42578125" style="2" customWidth="1"/>
    <col min="5360" max="5360" width="7.42578125" style="2" bestFit="1" customWidth="1"/>
    <col min="5361" max="5603" width="11.42578125" style="2"/>
    <col min="5604" max="5604" width="2.5703125" style="2" customWidth="1"/>
    <col min="5605" max="5605" width="8.85546875" style="2" bestFit="1" customWidth="1"/>
    <col min="5606" max="5606" width="53.140625" style="2" customWidth="1"/>
    <col min="5607" max="5609" width="11.42578125" style="2" customWidth="1"/>
    <col min="5610" max="5610" width="15.85546875" style="2" customWidth="1"/>
    <col min="5611" max="5615" width="11.42578125" style="2" customWidth="1"/>
    <col min="5616" max="5616" width="7.42578125" style="2" bestFit="1" customWidth="1"/>
    <col min="5617" max="5859" width="11.42578125" style="2"/>
    <col min="5860" max="5860" width="2.5703125" style="2" customWidth="1"/>
    <col min="5861" max="5861" width="8.85546875" style="2" bestFit="1" customWidth="1"/>
    <col min="5862" max="5862" width="53.140625" style="2" customWidth="1"/>
    <col min="5863" max="5865" width="11.42578125" style="2" customWidth="1"/>
    <col min="5866" max="5866" width="15.85546875" style="2" customWidth="1"/>
    <col min="5867" max="5871" width="11.42578125" style="2" customWidth="1"/>
    <col min="5872" max="5872" width="7.42578125" style="2" bestFit="1" customWidth="1"/>
    <col min="5873" max="6115" width="11.42578125" style="2"/>
    <col min="6116" max="6116" width="2.5703125" style="2" customWidth="1"/>
    <col min="6117" max="6117" width="8.85546875" style="2" bestFit="1" customWidth="1"/>
    <col min="6118" max="6118" width="53.140625" style="2" customWidth="1"/>
    <col min="6119" max="6121" width="11.42578125" style="2" customWidth="1"/>
    <col min="6122" max="6122" width="15.85546875" style="2" customWidth="1"/>
    <col min="6123" max="6127" width="11.42578125" style="2" customWidth="1"/>
    <col min="6128" max="6128" width="7.42578125" style="2" bestFit="1" customWidth="1"/>
    <col min="6129" max="6371" width="11.42578125" style="2"/>
    <col min="6372" max="6372" width="2.5703125" style="2" customWidth="1"/>
    <col min="6373" max="6373" width="8.85546875" style="2" bestFit="1" customWidth="1"/>
    <col min="6374" max="6374" width="53.140625" style="2" customWidth="1"/>
    <col min="6375" max="6377" width="11.42578125" style="2" customWidth="1"/>
    <col min="6378" max="6378" width="15.85546875" style="2" customWidth="1"/>
    <col min="6379" max="6383" width="11.42578125" style="2" customWidth="1"/>
    <col min="6384" max="6384" width="7.42578125" style="2" bestFit="1" customWidth="1"/>
    <col min="6385" max="6627" width="11.42578125" style="2"/>
    <col min="6628" max="6628" width="2.5703125" style="2" customWidth="1"/>
    <col min="6629" max="6629" width="8.85546875" style="2" bestFit="1" customWidth="1"/>
    <col min="6630" max="6630" width="53.140625" style="2" customWidth="1"/>
    <col min="6631" max="6633" width="11.42578125" style="2" customWidth="1"/>
    <col min="6634" max="6634" width="15.85546875" style="2" customWidth="1"/>
    <col min="6635" max="6639" width="11.42578125" style="2" customWidth="1"/>
    <col min="6640" max="6640" width="7.42578125" style="2" bestFit="1" customWidth="1"/>
    <col min="6641" max="6883" width="11.42578125" style="2"/>
    <col min="6884" max="6884" width="2.5703125" style="2" customWidth="1"/>
    <col min="6885" max="6885" width="8.85546875" style="2" bestFit="1" customWidth="1"/>
    <col min="6886" max="6886" width="53.140625" style="2" customWidth="1"/>
    <col min="6887" max="6889" width="11.42578125" style="2" customWidth="1"/>
    <col min="6890" max="6890" width="15.85546875" style="2" customWidth="1"/>
    <col min="6891" max="6895" width="11.42578125" style="2" customWidth="1"/>
    <col min="6896" max="6896" width="7.42578125" style="2" bestFit="1" customWidth="1"/>
    <col min="6897" max="7139" width="11.42578125" style="2"/>
    <col min="7140" max="7140" width="2.5703125" style="2" customWidth="1"/>
    <col min="7141" max="7141" width="8.85546875" style="2" bestFit="1" customWidth="1"/>
    <col min="7142" max="7142" width="53.140625" style="2" customWidth="1"/>
    <col min="7143" max="7145" width="11.42578125" style="2" customWidth="1"/>
    <col min="7146" max="7146" width="15.85546875" style="2" customWidth="1"/>
    <col min="7147" max="7151" width="11.42578125" style="2" customWidth="1"/>
    <col min="7152" max="7152" width="7.42578125" style="2" bestFit="1" customWidth="1"/>
    <col min="7153" max="7395" width="11.42578125" style="2"/>
    <col min="7396" max="7396" width="2.5703125" style="2" customWidth="1"/>
    <col min="7397" max="7397" width="8.85546875" style="2" bestFit="1" customWidth="1"/>
    <col min="7398" max="7398" width="53.140625" style="2" customWidth="1"/>
    <col min="7399" max="7401" width="11.42578125" style="2" customWidth="1"/>
    <col min="7402" max="7402" width="15.85546875" style="2" customWidth="1"/>
    <col min="7403" max="7407" width="11.42578125" style="2" customWidth="1"/>
    <col min="7408" max="7408" width="7.42578125" style="2" bestFit="1" customWidth="1"/>
    <col min="7409" max="7651" width="11.42578125" style="2"/>
    <col min="7652" max="7652" width="2.5703125" style="2" customWidth="1"/>
    <col min="7653" max="7653" width="8.85546875" style="2" bestFit="1" customWidth="1"/>
    <col min="7654" max="7654" width="53.140625" style="2" customWidth="1"/>
    <col min="7655" max="7657" width="11.42578125" style="2" customWidth="1"/>
    <col min="7658" max="7658" width="15.85546875" style="2" customWidth="1"/>
    <col min="7659" max="7663" width="11.42578125" style="2" customWidth="1"/>
    <col min="7664" max="7664" width="7.42578125" style="2" bestFit="1" customWidth="1"/>
    <col min="7665" max="7907" width="11.42578125" style="2"/>
    <col min="7908" max="7908" width="2.5703125" style="2" customWidth="1"/>
    <col min="7909" max="7909" width="8.85546875" style="2" bestFit="1" customWidth="1"/>
    <col min="7910" max="7910" width="53.140625" style="2" customWidth="1"/>
    <col min="7911" max="7913" width="11.42578125" style="2" customWidth="1"/>
    <col min="7914" max="7914" width="15.85546875" style="2" customWidth="1"/>
    <col min="7915" max="7919" width="11.42578125" style="2" customWidth="1"/>
    <col min="7920" max="7920" width="7.42578125" style="2" bestFit="1" customWidth="1"/>
    <col min="7921" max="8163" width="11.42578125" style="2"/>
    <col min="8164" max="8164" width="2.5703125" style="2" customWidth="1"/>
    <col min="8165" max="8165" width="8.85546875" style="2" bestFit="1" customWidth="1"/>
    <col min="8166" max="8166" width="53.140625" style="2" customWidth="1"/>
    <col min="8167" max="8169" width="11.42578125" style="2" customWidth="1"/>
    <col min="8170" max="8170" width="15.85546875" style="2" customWidth="1"/>
    <col min="8171" max="8175" width="11.42578125" style="2" customWidth="1"/>
    <col min="8176" max="8176" width="7.42578125" style="2" bestFit="1" customWidth="1"/>
    <col min="8177" max="8419" width="11.42578125" style="2"/>
    <col min="8420" max="8420" width="2.5703125" style="2" customWidth="1"/>
    <col min="8421" max="8421" width="8.85546875" style="2" bestFit="1" customWidth="1"/>
    <col min="8422" max="8422" width="53.140625" style="2" customWidth="1"/>
    <col min="8423" max="8425" width="11.42578125" style="2" customWidth="1"/>
    <col min="8426" max="8426" width="15.85546875" style="2" customWidth="1"/>
    <col min="8427" max="8431" width="11.42578125" style="2" customWidth="1"/>
    <col min="8432" max="8432" width="7.42578125" style="2" bestFit="1" customWidth="1"/>
    <col min="8433" max="8675" width="11.42578125" style="2"/>
    <col min="8676" max="8676" width="2.5703125" style="2" customWidth="1"/>
    <col min="8677" max="8677" width="8.85546875" style="2" bestFit="1" customWidth="1"/>
    <col min="8678" max="8678" width="53.140625" style="2" customWidth="1"/>
    <col min="8679" max="8681" width="11.42578125" style="2" customWidth="1"/>
    <col min="8682" max="8682" width="15.85546875" style="2" customWidth="1"/>
    <col min="8683" max="8687" width="11.42578125" style="2" customWidth="1"/>
    <col min="8688" max="8688" width="7.42578125" style="2" bestFit="1" customWidth="1"/>
    <col min="8689" max="8931" width="11.42578125" style="2"/>
    <col min="8932" max="8932" width="2.5703125" style="2" customWidth="1"/>
    <col min="8933" max="8933" width="8.85546875" style="2" bestFit="1" customWidth="1"/>
    <col min="8934" max="8934" width="53.140625" style="2" customWidth="1"/>
    <col min="8935" max="8937" width="11.42578125" style="2" customWidth="1"/>
    <col min="8938" max="8938" width="15.85546875" style="2" customWidth="1"/>
    <col min="8939" max="8943" width="11.42578125" style="2" customWidth="1"/>
    <col min="8944" max="8944" width="7.42578125" style="2" bestFit="1" customWidth="1"/>
    <col min="8945" max="9187" width="11.42578125" style="2"/>
    <col min="9188" max="9188" width="2.5703125" style="2" customWidth="1"/>
    <col min="9189" max="9189" width="8.85546875" style="2" bestFit="1" customWidth="1"/>
    <col min="9190" max="9190" width="53.140625" style="2" customWidth="1"/>
    <col min="9191" max="9193" width="11.42578125" style="2" customWidth="1"/>
    <col min="9194" max="9194" width="15.85546875" style="2" customWidth="1"/>
    <col min="9195" max="9199" width="11.42578125" style="2" customWidth="1"/>
    <col min="9200" max="9200" width="7.42578125" style="2" bestFit="1" customWidth="1"/>
    <col min="9201" max="9443" width="11.42578125" style="2"/>
    <col min="9444" max="9444" width="2.5703125" style="2" customWidth="1"/>
    <col min="9445" max="9445" width="8.85546875" style="2" bestFit="1" customWidth="1"/>
    <col min="9446" max="9446" width="53.140625" style="2" customWidth="1"/>
    <col min="9447" max="9449" width="11.42578125" style="2" customWidth="1"/>
    <col min="9450" max="9450" width="15.85546875" style="2" customWidth="1"/>
    <col min="9451" max="9455" width="11.42578125" style="2" customWidth="1"/>
    <col min="9456" max="9456" width="7.42578125" style="2" bestFit="1" customWidth="1"/>
    <col min="9457" max="9699" width="11.42578125" style="2"/>
    <col min="9700" max="9700" width="2.5703125" style="2" customWidth="1"/>
    <col min="9701" max="9701" width="8.85546875" style="2" bestFit="1" customWidth="1"/>
    <col min="9702" max="9702" width="53.140625" style="2" customWidth="1"/>
    <col min="9703" max="9705" width="11.42578125" style="2" customWidth="1"/>
    <col min="9706" max="9706" width="15.85546875" style="2" customWidth="1"/>
    <col min="9707" max="9711" width="11.42578125" style="2" customWidth="1"/>
    <col min="9712" max="9712" width="7.42578125" style="2" bestFit="1" customWidth="1"/>
    <col min="9713" max="9955" width="11.42578125" style="2"/>
    <col min="9956" max="9956" width="2.5703125" style="2" customWidth="1"/>
    <col min="9957" max="9957" width="8.85546875" style="2" bestFit="1" customWidth="1"/>
    <col min="9958" max="9958" width="53.140625" style="2" customWidth="1"/>
    <col min="9959" max="9961" width="11.42578125" style="2" customWidth="1"/>
    <col min="9962" max="9962" width="15.85546875" style="2" customWidth="1"/>
    <col min="9963" max="9967" width="11.42578125" style="2" customWidth="1"/>
    <col min="9968" max="9968" width="7.42578125" style="2" bestFit="1" customWidth="1"/>
    <col min="9969" max="10211" width="11.42578125" style="2"/>
    <col min="10212" max="10212" width="2.5703125" style="2" customWidth="1"/>
    <col min="10213" max="10213" width="8.85546875" style="2" bestFit="1" customWidth="1"/>
    <col min="10214" max="10214" width="53.140625" style="2" customWidth="1"/>
    <col min="10215" max="10217" width="11.42578125" style="2" customWidth="1"/>
    <col min="10218" max="10218" width="15.85546875" style="2" customWidth="1"/>
    <col min="10219" max="10223" width="11.42578125" style="2" customWidth="1"/>
    <col min="10224" max="10224" width="7.42578125" style="2" bestFit="1" customWidth="1"/>
    <col min="10225" max="10467" width="11.42578125" style="2"/>
    <col min="10468" max="10468" width="2.5703125" style="2" customWidth="1"/>
    <col min="10469" max="10469" width="8.85546875" style="2" bestFit="1" customWidth="1"/>
    <col min="10470" max="10470" width="53.140625" style="2" customWidth="1"/>
    <col min="10471" max="10473" width="11.42578125" style="2" customWidth="1"/>
    <col min="10474" max="10474" width="15.85546875" style="2" customWidth="1"/>
    <col min="10475" max="10479" width="11.42578125" style="2" customWidth="1"/>
    <col min="10480" max="10480" width="7.42578125" style="2" bestFit="1" customWidth="1"/>
    <col min="10481" max="10723" width="11.42578125" style="2"/>
    <col min="10724" max="10724" width="2.5703125" style="2" customWidth="1"/>
    <col min="10725" max="10725" width="8.85546875" style="2" bestFit="1" customWidth="1"/>
    <col min="10726" max="10726" width="53.140625" style="2" customWidth="1"/>
    <col min="10727" max="10729" width="11.42578125" style="2" customWidth="1"/>
    <col min="10730" max="10730" width="15.85546875" style="2" customWidth="1"/>
    <col min="10731" max="10735" width="11.42578125" style="2" customWidth="1"/>
    <col min="10736" max="10736" width="7.42578125" style="2" bestFit="1" customWidth="1"/>
    <col min="10737" max="10979" width="11.42578125" style="2"/>
    <col min="10980" max="10980" width="2.5703125" style="2" customWidth="1"/>
    <col min="10981" max="10981" width="8.85546875" style="2" bestFit="1" customWidth="1"/>
    <col min="10982" max="10982" width="53.140625" style="2" customWidth="1"/>
    <col min="10983" max="10985" width="11.42578125" style="2" customWidth="1"/>
    <col min="10986" max="10986" width="15.85546875" style="2" customWidth="1"/>
    <col min="10987" max="10991" width="11.42578125" style="2" customWidth="1"/>
    <col min="10992" max="10992" width="7.42578125" style="2" bestFit="1" customWidth="1"/>
    <col min="10993" max="11235" width="11.42578125" style="2"/>
    <col min="11236" max="11236" width="2.5703125" style="2" customWidth="1"/>
    <col min="11237" max="11237" width="8.85546875" style="2" bestFit="1" customWidth="1"/>
    <col min="11238" max="11238" width="53.140625" style="2" customWidth="1"/>
    <col min="11239" max="11241" width="11.42578125" style="2" customWidth="1"/>
    <col min="11242" max="11242" width="15.85546875" style="2" customWidth="1"/>
    <col min="11243" max="11247" width="11.42578125" style="2" customWidth="1"/>
    <col min="11248" max="11248" width="7.42578125" style="2" bestFit="1" customWidth="1"/>
    <col min="11249" max="11491" width="11.42578125" style="2"/>
    <col min="11492" max="11492" width="2.5703125" style="2" customWidth="1"/>
    <col min="11493" max="11493" width="8.85546875" style="2" bestFit="1" customWidth="1"/>
    <col min="11494" max="11494" width="53.140625" style="2" customWidth="1"/>
    <col min="11495" max="11497" width="11.42578125" style="2" customWidth="1"/>
    <col min="11498" max="11498" width="15.85546875" style="2" customWidth="1"/>
    <col min="11499" max="11503" width="11.42578125" style="2" customWidth="1"/>
    <col min="11504" max="11504" width="7.42578125" style="2" bestFit="1" customWidth="1"/>
    <col min="11505" max="11747" width="11.42578125" style="2"/>
    <col min="11748" max="11748" width="2.5703125" style="2" customWidth="1"/>
    <col min="11749" max="11749" width="8.85546875" style="2" bestFit="1" customWidth="1"/>
    <col min="11750" max="11750" width="53.140625" style="2" customWidth="1"/>
    <col min="11751" max="11753" width="11.42578125" style="2" customWidth="1"/>
    <col min="11754" max="11754" width="15.85546875" style="2" customWidth="1"/>
    <col min="11755" max="11759" width="11.42578125" style="2" customWidth="1"/>
    <col min="11760" max="11760" width="7.42578125" style="2" bestFit="1" customWidth="1"/>
    <col min="11761" max="12003" width="11.42578125" style="2"/>
    <col min="12004" max="12004" width="2.5703125" style="2" customWidth="1"/>
    <col min="12005" max="12005" width="8.85546875" style="2" bestFit="1" customWidth="1"/>
    <col min="12006" max="12006" width="53.140625" style="2" customWidth="1"/>
    <col min="12007" max="12009" width="11.42578125" style="2" customWidth="1"/>
    <col min="12010" max="12010" width="15.85546875" style="2" customWidth="1"/>
    <col min="12011" max="12015" width="11.42578125" style="2" customWidth="1"/>
    <col min="12016" max="12016" width="7.42578125" style="2" bestFit="1" customWidth="1"/>
    <col min="12017" max="12259" width="11.42578125" style="2"/>
    <col min="12260" max="12260" width="2.5703125" style="2" customWidth="1"/>
    <col min="12261" max="12261" width="8.85546875" style="2" bestFit="1" customWidth="1"/>
    <col min="12262" max="12262" width="53.140625" style="2" customWidth="1"/>
    <col min="12263" max="12265" width="11.42578125" style="2" customWidth="1"/>
    <col min="12266" max="12266" width="15.85546875" style="2" customWidth="1"/>
    <col min="12267" max="12271" width="11.42578125" style="2" customWidth="1"/>
    <col min="12272" max="12272" width="7.42578125" style="2" bestFit="1" customWidth="1"/>
    <col min="12273" max="12515" width="11.42578125" style="2"/>
    <col min="12516" max="12516" width="2.5703125" style="2" customWidth="1"/>
    <col min="12517" max="12517" width="8.85546875" style="2" bestFit="1" customWidth="1"/>
    <col min="12518" max="12518" width="53.140625" style="2" customWidth="1"/>
    <col min="12519" max="12521" width="11.42578125" style="2" customWidth="1"/>
    <col min="12522" max="12522" width="15.85546875" style="2" customWidth="1"/>
    <col min="12523" max="12527" width="11.42578125" style="2" customWidth="1"/>
    <col min="12528" max="12528" width="7.42578125" style="2" bestFit="1" customWidth="1"/>
    <col min="12529" max="12771" width="11.42578125" style="2"/>
    <col min="12772" max="12772" width="2.5703125" style="2" customWidth="1"/>
    <col min="12773" max="12773" width="8.85546875" style="2" bestFit="1" customWidth="1"/>
    <col min="12774" max="12774" width="53.140625" style="2" customWidth="1"/>
    <col min="12775" max="12777" width="11.42578125" style="2" customWidth="1"/>
    <col min="12778" max="12778" width="15.85546875" style="2" customWidth="1"/>
    <col min="12779" max="12783" width="11.42578125" style="2" customWidth="1"/>
    <col min="12784" max="12784" width="7.42578125" style="2" bestFit="1" customWidth="1"/>
    <col min="12785" max="13027" width="11.42578125" style="2"/>
    <col min="13028" max="13028" width="2.5703125" style="2" customWidth="1"/>
    <col min="13029" max="13029" width="8.85546875" style="2" bestFit="1" customWidth="1"/>
    <col min="13030" max="13030" width="53.140625" style="2" customWidth="1"/>
    <col min="13031" max="13033" width="11.42578125" style="2" customWidth="1"/>
    <col min="13034" max="13034" width="15.85546875" style="2" customWidth="1"/>
    <col min="13035" max="13039" width="11.42578125" style="2" customWidth="1"/>
    <col min="13040" max="13040" width="7.42578125" style="2" bestFit="1" customWidth="1"/>
    <col min="13041" max="13283" width="11.42578125" style="2"/>
    <col min="13284" max="13284" width="2.5703125" style="2" customWidth="1"/>
    <col min="13285" max="13285" width="8.85546875" style="2" bestFit="1" customWidth="1"/>
    <col min="13286" max="13286" width="53.140625" style="2" customWidth="1"/>
    <col min="13287" max="13289" width="11.42578125" style="2" customWidth="1"/>
    <col min="13290" max="13290" width="15.85546875" style="2" customWidth="1"/>
    <col min="13291" max="13295" width="11.42578125" style="2" customWidth="1"/>
    <col min="13296" max="13296" width="7.42578125" style="2" bestFit="1" customWidth="1"/>
    <col min="13297" max="13539" width="11.42578125" style="2"/>
    <col min="13540" max="13540" width="2.5703125" style="2" customWidth="1"/>
    <col min="13541" max="13541" width="8.85546875" style="2" bestFit="1" customWidth="1"/>
    <col min="13542" max="13542" width="53.140625" style="2" customWidth="1"/>
    <col min="13543" max="13545" width="11.42578125" style="2" customWidth="1"/>
    <col min="13546" max="13546" width="15.85546875" style="2" customWidth="1"/>
    <col min="13547" max="13551" width="11.42578125" style="2" customWidth="1"/>
    <col min="13552" max="13552" width="7.42578125" style="2" bestFit="1" customWidth="1"/>
    <col min="13553" max="13795" width="11.42578125" style="2"/>
    <col min="13796" max="13796" width="2.5703125" style="2" customWidth="1"/>
    <col min="13797" max="13797" width="8.85546875" style="2" bestFit="1" customWidth="1"/>
    <col min="13798" max="13798" width="53.140625" style="2" customWidth="1"/>
    <col min="13799" max="13801" width="11.42578125" style="2" customWidth="1"/>
    <col min="13802" max="13802" width="15.85546875" style="2" customWidth="1"/>
    <col min="13803" max="13807" width="11.42578125" style="2" customWidth="1"/>
    <col min="13808" max="13808" width="7.42578125" style="2" bestFit="1" customWidth="1"/>
    <col min="13809" max="14051" width="11.42578125" style="2"/>
    <col min="14052" max="14052" width="2.5703125" style="2" customWidth="1"/>
    <col min="14053" max="14053" width="8.85546875" style="2" bestFit="1" customWidth="1"/>
    <col min="14054" max="14054" width="53.140625" style="2" customWidth="1"/>
    <col min="14055" max="14057" width="11.42578125" style="2" customWidth="1"/>
    <col min="14058" max="14058" width="15.85546875" style="2" customWidth="1"/>
    <col min="14059" max="14063" width="11.42578125" style="2" customWidth="1"/>
    <col min="14064" max="14064" width="7.42578125" style="2" bestFit="1" customWidth="1"/>
    <col min="14065" max="14307" width="11.42578125" style="2"/>
    <col min="14308" max="14308" width="2.5703125" style="2" customWidth="1"/>
    <col min="14309" max="14309" width="8.85546875" style="2" bestFit="1" customWidth="1"/>
    <col min="14310" max="14310" width="53.140625" style="2" customWidth="1"/>
    <col min="14311" max="14313" width="11.42578125" style="2" customWidth="1"/>
    <col min="14314" max="14314" width="15.85546875" style="2" customWidth="1"/>
    <col min="14315" max="14319" width="11.42578125" style="2" customWidth="1"/>
    <col min="14320" max="14320" width="7.42578125" style="2" bestFit="1" customWidth="1"/>
    <col min="14321" max="14563" width="11.42578125" style="2"/>
    <col min="14564" max="14564" width="2.5703125" style="2" customWidth="1"/>
    <col min="14565" max="14565" width="8.85546875" style="2" bestFit="1" customWidth="1"/>
    <col min="14566" max="14566" width="53.140625" style="2" customWidth="1"/>
    <col min="14567" max="14569" width="11.42578125" style="2" customWidth="1"/>
    <col min="14570" max="14570" width="15.85546875" style="2" customWidth="1"/>
    <col min="14571" max="14575" width="11.42578125" style="2" customWidth="1"/>
    <col min="14576" max="14576" width="7.42578125" style="2" bestFit="1" customWidth="1"/>
    <col min="14577" max="14819" width="11.42578125" style="2"/>
    <col min="14820" max="14820" width="2.5703125" style="2" customWidth="1"/>
    <col min="14821" max="14821" width="8.85546875" style="2" bestFit="1" customWidth="1"/>
    <col min="14822" max="14822" width="53.140625" style="2" customWidth="1"/>
    <col min="14823" max="14825" width="11.42578125" style="2" customWidth="1"/>
    <col min="14826" max="14826" width="15.85546875" style="2" customWidth="1"/>
    <col min="14827" max="14831" width="11.42578125" style="2" customWidth="1"/>
    <col min="14832" max="14832" width="7.42578125" style="2" bestFit="1" customWidth="1"/>
    <col min="14833" max="15075" width="11.42578125" style="2"/>
    <col min="15076" max="15076" width="2.5703125" style="2" customWidth="1"/>
    <col min="15077" max="15077" width="8.85546875" style="2" bestFit="1" customWidth="1"/>
    <col min="15078" max="15078" width="53.140625" style="2" customWidth="1"/>
    <col min="15079" max="15081" width="11.42578125" style="2" customWidth="1"/>
    <col min="15082" max="15082" width="15.85546875" style="2" customWidth="1"/>
    <col min="15083" max="15087" width="11.42578125" style="2" customWidth="1"/>
    <col min="15088" max="15088" width="7.42578125" style="2" bestFit="1" customWidth="1"/>
    <col min="15089" max="15331" width="11.42578125" style="2"/>
    <col min="15332" max="15332" width="2.5703125" style="2" customWidth="1"/>
    <col min="15333" max="15333" width="8.85546875" style="2" bestFit="1" customWidth="1"/>
    <col min="15334" max="15334" width="53.140625" style="2" customWidth="1"/>
    <col min="15335" max="15337" width="11.42578125" style="2" customWidth="1"/>
    <col min="15338" max="15338" width="15.85546875" style="2" customWidth="1"/>
    <col min="15339" max="15343" width="11.42578125" style="2" customWidth="1"/>
    <col min="15344" max="15344" width="7.42578125" style="2" bestFit="1" customWidth="1"/>
    <col min="15345" max="15587" width="11.42578125" style="2"/>
    <col min="15588" max="15588" width="2.5703125" style="2" customWidth="1"/>
    <col min="15589" max="15589" width="8.85546875" style="2" bestFit="1" customWidth="1"/>
    <col min="15590" max="15590" width="53.140625" style="2" customWidth="1"/>
    <col min="15591" max="15593" width="11.42578125" style="2" customWidth="1"/>
    <col min="15594" max="15594" width="15.85546875" style="2" customWidth="1"/>
    <col min="15595" max="15599" width="11.42578125" style="2" customWidth="1"/>
    <col min="15600" max="15600" width="7.42578125" style="2" bestFit="1" customWidth="1"/>
    <col min="15601" max="15843" width="11.42578125" style="2"/>
    <col min="15844" max="15844" width="2.5703125" style="2" customWidth="1"/>
    <col min="15845" max="15845" width="8.85546875" style="2" bestFit="1" customWidth="1"/>
    <col min="15846" max="15846" width="53.140625" style="2" customWidth="1"/>
    <col min="15847" max="15849" width="11.42578125" style="2" customWidth="1"/>
    <col min="15850" max="15850" width="15.85546875" style="2" customWidth="1"/>
    <col min="15851" max="15855" width="11.42578125" style="2" customWidth="1"/>
    <col min="15856" max="15856" width="7.42578125" style="2" bestFit="1" customWidth="1"/>
    <col min="15857" max="16099" width="11.42578125" style="2"/>
    <col min="16100" max="16100" width="2.5703125" style="2" customWidth="1"/>
    <col min="16101" max="16101" width="8.85546875" style="2" bestFit="1" customWidth="1"/>
    <col min="16102" max="16102" width="53.140625" style="2" customWidth="1"/>
    <col min="16103" max="16105" width="11.42578125" style="2" customWidth="1"/>
    <col min="16106" max="16106" width="15.85546875" style="2" customWidth="1"/>
    <col min="16107" max="16111" width="11.42578125" style="2" customWidth="1"/>
    <col min="16112" max="16112" width="7.42578125" style="2" bestFit="1" customWidth="1"/>
    <col min="16113" max="16384" width="11.42578125" style="2"/>
  </cols>
  <sheetData>
    <row r="1" spans="1:5" x14ac:dyDescent="0.2">
      <c r="A1" s="1"/>
      <c r="B1" s="49"/>
      <c r="C1" s="49"/>
      <c r="D1" s="49"/>
      <c r="E1" s="49"/>
    </row>
    <row r="2" spans="1:5" x14ac:dyDescent="0.2">
      <c r="A2" s="1"/>
      <c r="B2" s="71" t="s">
        <v>22</v>
      </c>
      <c r="C2" s="71"/>
      <c r="D2" s="71"/>
      <c r="E2" s="71"/>
    </row>
    <row r="3" spans="1:5" x14ac:dyDescent="0.2">
      <c r="A3" s="1"/>
      <c r="B3" s="71" t="s">
        <v>24</v>
      </c>
      <c r="C3" s="71"/>
      <c r="D3" s="71"/>
      <c r="E3" s="71"/>
    </row>
    <row r="4" spans="1:5" x14ac:dyDescent="0.2">
      <c r="A4" s="1"/>
      <c r="B4" s="49"/>
      <c r="C4" s="50"/>
      <c r="D4" s="49"/>
      <c r="E4" s="49"/>
    </row>
    <row r="5" spans="1:5" x14ac:dyDescent="0.2">
      <c r="A5" s="1"/>
      <c r="B5" s="72" t="s">
        <v>129</v>
      </c>
      <c r="C5" s="72"/>
      <c r="D5" s="72"/>
      <c r="E5" s="72"/>
    </row>
    <row r="6" spans="1:5" x14ac:dyDescent="0.2">
      <c r="A6" s="1"/>
      <c r="B6" s="70"/>
      <c r="C6" s="70"/>
      <c r="D6" s="49"/>
      <c r="E6" s="49"/>
    </row>
    <row r="7" spans="1:5" x14ac:dyDescent="0.2">
      <c r="A7" s="1"/>
      <c r="B7" s="70"/>
      <c r="C7" s="70"/>
      <c r="D7" s="49"/>
      <c r="E7" s="49"/>
    </row>
    <row r="8" spans="1:5" x14ac:dyDescent="0.2">
      <c r="A8" s="1"/>
      <c r="B8" s="72" t="s">
        <v>0</v>
      </c>
      <c r="C8" s="72"/>
      <c r="D8" s="72"/>
      <c r="E8" s="72"/>
    </row>
    <row r="9" spans="1:5" x14ac:dyDescent="0.2">
      <c r="A9" s="1"/>
      <c r="B9" s="70"/>
      <c r="C9" s="70"/>
      <c r="D9" s="49"/>
      <c r="E9" s="49"/>
    </row>
    <row r="10" spans="1:5" s="6" customFormat="1" ht="39.75" customHeight="1" x14ac:dyDescent="0.25">
      <c r="A10" s="3"/>
      <c r="B10" s="4" t="s">
        <v>1</v>
      </c>
      <c r="C10" s="5" t="s">
        <v>2</v>
      </c>
      <c r="D10" s="4" t="s">
        <v>135</v>
      </c>
      <c r="E10" s="4" t="s">
        <v>82</v>
      </c>
    </row>
    <row r="11" spans="1:5" x14ac:dyDescent="0.2">
      <c r="A11" s="1"/>
      <c r="B11" s="49"/>
      <c r="C11" s="49"/>
      <c r="D11" s="50"/>
      <c r="E11" s="49"/>
    </row>
    <row r="12" spans="1:5" ht="15.75" x14ac:dyDescent="0.25">
      <c r="A12" s="1"/>
      <c r="B12" s="49"/>
      <c r="C12" s="51" t="s">
        <v>3</v>
      </c>
      <c r="D12" s="49"/>
      <c r="E12" s="49"/>
    </row>
    <row r="13" spans="1:5" x14ac:dyDescent="0.2">
      <c r="A13" s="1"/>
      <c r="B13" s="69">
        <v>5</v>
      </c>
      <c r="C13" s="52" t="s">
        <v>23</v>
      </c>
      <c r="D13" s="53">
        <f>+'Analitico Ingresos'!D10</f>
        <v>156</v>
      </c>
      <c r="E13" s="54">
        <f>+D13/$D$18</f>
        <v>6.3250911988950879E-6</v>
      </c>
    </row>
    <row r="14" spans="1:5" x14ac:dyDescent="0.2">
      <c r="A14" s="1"/>
      <c r="B14" s="69">
        <v>7</v>
      </c>
      <c r="C14" s="52" t="s">
        <v>4</v>
      </c>
      <c r="D14" s="53">
        <f>+'Analitico Ingresos'!D14</f>
        <v>5810000</v>
      </c>
      <c r="E14" s="54">
        <f>+D14/$D$18</f>
        <v>0.23556910170243883</v>
      </c>
    </row>
    <row r="15" spans="1:5" x14ac:dyDescent="0.2">
      <c r="A15" s="1"/>
      <c r="B15" s="69">
        <v>8</v>
      </c>
      <c r="C15" s="52" t="s">
        <v>96</v>
      </c>
      <c r="D15" s="53">
        <f>+'Analitico Ingresos'!D28</f>
        <v>100000</v>
      </c>
      <c r="E15" s="54">
        <f>+D15/$D$18</f>
        <v>4.0545456403173639E-3</v>
      </c>
    </row>
    <row r="16" spans="1:5" x14ac:dyDescent="0.2">
      <c r="A16" s="1"/>
      <c r="B16" s="69">
        <v>9</v>
      </c>
      <c r="C16" s="52" t="s">
        <v>5</v>
      </c>
      <c r="D16" s="53">
        <f>+'Analitico Ingresos'!D31</f>
        <v>18753520</v>
      </c>
      <c r="E16" s="54">
        <f>+D16/$D$18</f>
        <v>0.76037002756604488</v>
      </c>
    </row>
    <row r="17" spans="1:8" ht="12" customHeight="1" x14ac:dyDescent="0.2">
      <c r="A17" s="1"/>
      <c r="B17" s="69"/>
      <c r="C17" s="52"/>
      <c r="D17" s="53"/>
      <c r="E17" s="49"/>
    </row>
    <row r="18" spans="1:8" ht="15.75" x14ac:dyDescent="0.25">
      <c r="A18" s="1"/>
      <c r="B18" s="7"/>
      <c r="C18" s="8" t="s">
        <v>6</v>
      </c>
      <c r="D18" s="9">
        <f>SUM(D13:D17)</f>
        <v>24663676</v>
      </c>
      <c r="E18" s="48">
        <f>SUM(E13:E17)</f>
        <v>1</v>
      </c>
    </row>
    <row r="19" spans="1:8" s="10" customFormat="1" ht="15.75" x14ac:dyDescent="0.25">
      <c r="B19" s="49"/>
      <c r="C19" s="55"/>
      <c r="D19" s="56"/>
      <c r="E19" s="49"/>
    </row>
    <row r="20" spans="1:8" ht="15.75" x14ac:dyDescent="0.25">
      <c r="A20" s="1"/>
      <c r="B20" s="49"/>
      <c r="C20" s="51" t="s">
        <v>7</v>
      </c>
      <c r="D20" s="57"/>
      <c r="E20" s="49"/>
    </row>
    <row r="21" spans="1:8" x14ac:dyDescent="0.2">
      <c r="A21" s="1"/>
      <c r="B21" s="69">
        <v>1000</v>
      </c>
      <c r="C21" s="52" t="s">
        <v>8</v>
      </c>
      <c r="D21" s="53">
        <v>15153443.98</v>
      </c>
      <c r="E21" s="58">
        <f>+D21/$D$27</f>
        <v>0.61440330224902406</v>
      </c>
      <c r="F21" s="60"/>
      <c r="G21" s="53"/>
      <c r="H21" s="58"/>
    </row>
    <row r="22" spans="1:8" x14ac:dyDescent="0.2">
      <c r="A22" s="1"/>
      <c r="B22" s="69">
        <v>2000</v>
      </c>
      <c r="C22" s="59" t="s">
        <v>9</v>
      </c>
      <c r="D22" s="53">
        <v>2540500</v>
      </c>
      <c r="E22" s="58">
        <f>+D22/$D$27</f>
        <v>0.10300573199226264</v>
      </c>
      <c r="F22" s="60"/>
      <c r="G22" s="53"/>
      <c r="H22" s="58"/>
    </row>
    <row r="23" spans="1:8" x14ac:dyDescent="0.2">
      <c r="A23" s="1"/>
      <c r="B23" s="69">
        <v>3000</v>
      </c>
      <c r="C23" s="59" t="s">
        <v>10</v>
      </c>
      <c r="D23" s="53">
        <v>3729732.02</v>
      </c>
      <c r="E23" s="58">
        <f t="shared" ref="E23:E25" si="0">+D23/$D$27</f>
        <v>0.15122368701243075</v>
      </c>
      <c r="F23" s="66"/>
      <c r="G23" s="53"/>
      <c r="H23" s="58"/>
    </row>
    <row r="24" spans="1:8" x14ac:dyDescent="0.2">
      <c r="A24" s="1"/>
      <c r="B24" s="69">
        <v>4000</v>
      </c>
      <c r="C24" s="52" t="s">
        <v>5</v>
      </c>
      <c r="D24" s="53">
        <v>3030000</v>
      </c>
      <c r="E24" s="58">
        <f t="shared" si="0"/>
        <v>0.12285273290161612</v>
      </c>
      <c r="F24" s="60"/>
      <c r="G24" s="53"/>
      <c r="H24" s="58"/>
    </row>
    <row r="25" spans="1:8" x14ac:dyDescent="0.2">
      <c r="A25" s="1"/>
      <c r="B25" s="69">
        <v>5000</v>
      </c>
      <c r="C25" s="52" t="s">
        <v>11</v>
      </c>
      <c r="D25" s="53">
        <v>210000</v>
      </c>
      <c r="E25" s="58">
        <f t="shared" si="0"/>
        <v>8.5145458446664636E-3</v>
      </c>
      <c r="G25" s="53"/>
      <c r="H25" s="58"/>
    </row>
    <row r="26" spans="1:8" x14ac:dyDescent="0.2">
      <c r="A26" s="1"/>
      <c r="B26" s="69"/>
      <c r="C26" s="52"/>
      <c r="D26" s="53"/>
      <c r="E26" s="49"/>
    </row>
    <row r="27" spans="1:8" ht="15.75" x14ac:dyDescent="0.25">
      <c r="A27" s="1"/>
      <c r="B27" s="7"/>
      <c r="C27" s="8" t="s">
        <v>12</v>
      </c>
      <c r="D27" s="9">
        <f>SUM(D21:D26)</f>
        <v>24663676</v>
      </c>
      <c r="E27" s="48">
        <f>SUM(E21:E26)</f>
        <v>1</v>
      </c>
      <c r="G27" s="60"/>
    </row>
    <row r="28" spans="1:8" ht="13.5" customHeight="1" x14ac:dyDescent="0.2">
      <c r="A28" s="1"/>
      <c r="B28" s="1"/>
      <c r="C28" s="11"/>
      <c r="D28" s="12"/>
    </row>
    <row r="29" spans="1:8" x14ac:dyDescent="0.2">
      <c r="D29" s="13">
        <f>+D18-D27</f>
        <v>0</v>
      </c>
      <c r="E29" s="13"/>
    </row>
  </sheetData>
  <mergeCells count="4">
    <mergeCell ref="B3:E3"/>
    <mergeCell ref="B2:E2"/>
    <mergeCell ref="B5:E5"/>
    <mergeCell ref="B8:E8"/>
  </mergeCells>
  <printOptions horizontalCentered="1"/>
  <pageMargins left="0.6692913385826772" right="0.74803149606299213" top="0.98425196850393704" bottom="0.98425196850393704" header="0.51181102362204722" footer="0.51181102362204722"/>
  <pageSetup scale="99" orientation="portrait" verticalDpi="300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8"/>
  <sheetViews>
    <sheetView topLeftCell="A33" zoomScaleNormal="100" workbookViewId="0">
      <selection activeCell="B2" sqref="B2:F37"/>
    </sheetView>
  </sheetViews>
  <sheetFormatPr baseColWidth="10" defaultColWidth="11.42578125" defaultRowHeight="17.25" x14ac:dyDescent="0.35"/>
  <cols>
    <col min="1" max="1" width="5.7109375" style="61" customWidth="1"/>
    <col min="2" max="2" width="12.85546875" style="18" bestFit="1" customWidth="1"/>
    <col min="3" max="3" width="75.42578125" style="14" bestFit="1" customWidth="1"/>
    <col min="4" max="4" width="18.7109375" style="14" bestFit="1" customWidth="1"/>
    <col min="5" max="5" width="15.28515625" style="18" customWidth="1"/>
    <col min="6" max="6" width="22.140625" style="18" customWidth="1"/>
    <col min="7" max="16384" width="11.42578125" style="14"/>
  </cols>
  <sheetData>
    <row r="2" spans="1:6" ht="23.25" x14ac:dyDescent="0.5">
      <c r="B2" s="73" t="s">
        <v>13</v>
      </c>
      <c r="C2" s="73"/>
      <c r="D2" s="73"/>
      <c r="E2" s="73"/>
      <c r="F2" s="73"/>
    </row>
    <row r="3" spans="1:6" ht="8.25" customHeight="1" x14ac:dyDescent="0.5">
      <c r="B3" s="17"/>
      <c r="C3" s="15"/>
      <c r="D3" s="16"/>
      <c r="E3" s="17"/>
      <c r="F3" s="17"/>
    </row>
    <row r="4" spans="1:6" ht="23.25" x14ac:dyDescent="0.5">
      <c r="B4" s="73" t="s">
        <v>133</v>
      </c>
      <c r="C4" s="73"/>
      <c r="D4" s="73"/>
      <c r="E4" s="73"/>
      <c r="F4" s="73"/>
    </row>
    <row r="5" spans="1:6" ht="6.75" customHeight="1" x14ac:dyDescent="0.5">
      <c r="B5" s="17"/>
      <c r="C5" s="15"/>
      <c r="D5" s="16"/>
      <c r="E5" s="17"/>
      <c r="F5" s="17"/>
    </row>
    <row r="6" spans="1:6" ht="23.25" x14ac:dyDescent="0.5">
      <c r="B6" s="73" t="s">
        <v>130</v>
      </c>
      <c r="C6" s="73"/>
      <c r="D6" s="73"/>
      <c r="E6" s="73"/>
      <c r="F6" s="73"/>
    </row>
    <row r="7" spans="1:6" ht="8.25" customHeight="1" x14ac:dyDescent="0.35">
      <c r="F7" s="14"/>
    </row>
    <row r="8" spans="1:6" ht="33" customHeight="1" x14ac:dyDescent="0.35">
      <c r="B8" s="74" t="s">
        <v>93</v>
      </c>
      <c r="C8" s="74"/>
      <c r="D8" s="20" t="s">
        <v>108</v>
      </c>
      <c r="E8" s="21" t="s">
        <v>14</v>
      </c>
      <c r="F8" s="21" t="s">
        <v>15</v>
      </c>
    </row>
    <row r="9" spans="1:6" ht="18.75" x14ac:dyDescent="0.35">
      <c r="B9" s="74" t="s">
        <v>16</v>
      </c>
      <c r="C9" s="74"/>
      <c r="D9" s="20">
        <f>+D10+D14+D28+D31</f>
        <v>24663676</v>
      </c>
      <c r="E9" s="35"/>
      <c r="F9" s="21"/>
    </row>
    <row r="10" spans="1:6" ht="18" x14ac:dyDescent="0.4">
      <c r="B10" s="23"/>
      <c r="C10" s="22" t="s">
        <v>17</v>
      </c>
      <c r="D10" s="29">
        <f>+D11</f>
        <v>156</v>
      </c>
      <c r="E10" s="36"/>
      <c r="F10" s="23"/>
    </row>
    <row r="11" spans="1:6" x14ac:dyDescent="0.35">
      <c r="B11" s="25"/>
      <c r="C11" s="24" t="s">
        <v>18</v>
      </c>
      <c r="D11" s="30">
        <f>SUM(D12:D13)</f>
        <v>156</v>
      </c>
      <c r="E11" s="25"/>
      <c r="F11" s="25"/>
    </row>
    <row r="12" spans="1:6" x14ac:dyDescent="0.35">
      <c r="B12" s="27">
        <v>415101001</v>
      </c>
      <c r="C12" s="26" t="s">
        <v>111</v>
      </c>
      <c r="D12" s="31">
        <v>44</v>
      </c>
      <c r="E12" s="27" t="s">
        <v>19</v>
      </c>
      <c r="F12" s="27">
        <v>1400321</v>
      </c>
    </row>
    <row r="13" spans="1:6" x14ac:dyDescent="0.35">
      <c r="B13" s="27">
        <v>415101001</v>
      </c>
      <c r="C13" s="26" t="s">
        <v>111</v>
      </c>
      <c r="D13" s="31">
        <v>112</v>
      </c>
      <c r="E13" s="27" t="s">
        <v>19</v>
      </c>
      <c r="F13" s="27">
        <v>1100121</v>
      </c>
    </row>
    <row r="14" spans="1:6" s="28" customFormat="1" ht="18" x14ac:dyDescent="0.4">
      <c r="A14" s="62"/>
      <c r="B14" s="23"/>
      <c r="C14" s="22" t="s">
        <v>20</v>
      </c>
      <c r="D14" s="29">
        <f>+D15+D26</f>
        <v>5810000</v>
      </c>
      <c r="E14" s="23"/>
      <c r="F14" s="23"/>
    </row>
    <row r="15" spans="1:6" x14ac:dyDescent="0.35">
      <c r="B15" s="25"/>
      <c r="C15" s="24" t="s">
        <v>104</v>
      </c>
      <c r="D15" s="30">
        <f>SUM(D16:D25)</f>
        <v>5310000</v>
      </c>
      <c r="E15" s="25"/>
      <c r="F15" s="25"/>
    </row>
    <row r="16" spans="1:6" x14ac:dyDescent="0.35">
      <c r="B16" s="27">
        <v>417308001</v>
      </c>
      <c r="C16" s="63" t="s">
        <v>128</v>
      </c>
      <c r="D16" s="31">
        <v>170000</v>
      </c>
      <c r="E16" s="27" t="s">
        <v>19</v>
      </c>
      <c r="F16" s="27">
        <v>1400321</v>
      </c>
    </row>
    <row r="17" spans="1:6" ht="17.25" customHeight="1" x14ac:dyDescent="0.35">
      <c r="B17" s="27">
        <v>417308071</v>
      </c>
      <c r="C17" s="63" t="s">
        <v>118</v>
      </c>
      <c r="D17" s="31">
        <v>1250000</v>
      </c>
      <c r="E17" s="27" t="s">
        <v>19</v>
      </c>
      <c r="F17" s="27">
        <v>1400321</v>
      </c>
    </row>
    <row r="18" spans="1:6" ht="17.25" customHeight="1" x14ac:dyDescent="0.35">
      <c r="B18" s="27">
        <v>417308072</v>
      </c>
      <c r="C18" s="63" t="s">
        <v>119</v>
      </c>
      <c r="D18" s="31">
        <v>160000</v>
      </c>
      <c r="E18" s="27" t="s">
        <v>19</v>
      </c>
      <c r="F18" s="27">
        <v>1400321</v>
      </c>
    </row>
    <row r="19" spans="1:6" ht="17.25" customHeight="1" x14ac:dyDescent="0.35">
      <c r="B19" s="27">
        <v>417308073</v>
      </c>
      <c r="C19" s="63" t="s">
        <v>120</v>
      </c>
      <c r="D19" s="31">
        <v>1100000</v>
      </c>
      <c r="E19" s="27" t="s">
        <v>19</v>
      </c>
      <c r="F19" s="27">
        <v>1400321</v>
      </c>
    </row>
    <row r="20" spans="1:6" ht="17.25" customHeight="1" x14ac:dyDescent="0.35">
      <c r="B20" s="27">
        <v>417308074</v>
      </c>
      <c r="C20" s="63" t="s">
        <v>121</v>
      </c>
      <c r="D20" s="31">
        <v>100000</v>
      </c>
      <c r="E20" s="27" t="s">
        <v>19</v>
      </c>
      <c r="F20" s="27">
        <v>1400321</v>
      </c>
    </row>
    <row r="21" spans="1:6" ht="17.25" customHeight="1" x14ac:dyDescent="0.35">
      <c r="B21" s="27">
        <v>417308075</v>
      </c>
      <c r="C21" s="63" t="s">
        <v>122</v>
      </c>
      <c r="D21" s="31">
        <v>90000</v>
      </c>
      <c r="E21" s="27" t="s">
        <v>19</v>
      </c>
      <c r="F21" s="27">
        <v>1400321</v>
      </c>
    </row>
    <row r="22" spans="1:6" x14ac:dyDescent="0.35">
      <c r="B22" s="27">
        <v>417308077</v>
      </c>
      <c r="C22" s="63" t="s">
        <v>123</v>
      </c>
      <c r="D22" s="31">
        <v>1200000</v>
      </c>
      <c r="E22" s="27" t="s">
        <v>19</v>
      </c>
      <c r="F22" s="27">
        <v>1400321</v>
      </c>
    </row>
    <row r="23" spans="1:6" x14ac:dyDescent="0.35">
      <c r="B23" s="27">
        <v>417308078</v>
      </c>
      <c r="C23" s="63" t="s">
        <v>124</v>
      </c>
      <c r="D23" s="31">
        <v>140000</v>
      </c>
      <c r="E23" s="27" t="s">
        <v>19</v>
      </c>
      <c r="F23" s="27">
        <v>1400321</v>
      </c>
    </row>
    <row r="24" spans="1:6" x14ac:dyDescent="0.35">
      <c r="B24" s="27">
        <v>417308079</v>
      </c>
      <c r="C24" s="63" t="s">
        <v>125</v>
      </c>
      <c r="D24" s="31">
        <v>500000</v>
      </c>
      <c r="E24" s="27" t="s">
        <v>19</v>
      </c>
      <c r="F24" s="27">
        <v>1400321</v>
      </c>
    </row>
    <row r="25" spans="1:6" x14ac:dyDescent="0.35">
      <c r="B25" s="27">
        <v>417308080</v>
      </c>
      <c r="C25" s="63" t="s">
        <v>126</v>
      </c>
      <c r="D25" s="31">
        <v>600000</v>
      </c>
      <c r="E25" s="27" t="s">
        <v>19</v>
      </c>
      <c r="F25" s="27">
        <v>1400321</v>
      </c>
    </row>
    <row r="26" spans="1:6" x14ac:dyDescent="0.35">
      <c r="B26" s="25"/>
      <c r="C26" s="24" t="s">
        <v>105</v>
      </c>
      <c r="D26" s="32">
        <f>+D27</f>
        <v>500000</v>
      </c>
      <c r="E26" s="25" t="s">
        <v>19</v>
      </c>
      <c r="F26" s="25"/>
    </row>
    <row r="27" spans="1:6" x14ac:dyDescent="0.35">
      <c r="B27" s="27">
        <v>439901001</v>
      </c>
      <c r="C27" s="26" t="s">
        <v>112</v>
      </c>
      <c r="D27" s="31">
        <v>500000</v>
      </c>
      <c r="E27" s="27" t="s">
        <v>19</v>
      </c>
      <c r="F27" s="27">
        <v>1400321</v>
      </c>
    </row>
    <row r="28" spans="1:6" ht="18" x14ac:dyDescent="0.4">
      <c r="B28" s="23"/>
      <c r="C28" s="22" t="s">
        <v>95</v>
      </c>
      <c r="D28" s="29">
        <f>+D29</f>
        <v>100000</v>
      </c>
      <c r="E28" s="23"/>
      <c r="F28" s="23"/>
    </row>
    <row r="29" spans="1:6" x14ac:dyDescent="0.35">
      <c r="B29" s="25"/>
      <c r="C29" s="24" t="s">
        <v>94</v>
      </c>
      <c r="D29" s="32">
        <f>+D30</f>
        <v>100000</v>
      </c>
      <c r="E29" s="25" t="s">
        <v>19</v>
      </c>
      <c r="F29" s="25"/>
    </row>
    <row r="30" spans="1:6" x14ac:dyDescent="0.35">
      <c r="B30" s="27">
        <v>421303001</v>
      </c>
      <c r="C30" s="26" t="s">
        <v>127</v>
      </c>
      <c r="D30" s="31">
        <v>100000</v>
      </c>
      <c r="E30" s="27" t="s">
        <v>19</v>
      </c>
      <c r="F30" s="27">
        <v>2610121</v>
      </c>
    </row>
    <row r="31" spans="1:6" s="28" customFormat="1" ht="18" x14ac:dyDescent="0.4">
      <c r="A31" s="62"/>
      <c r="B31" s="23"/>
      <c r="C31" s="22" t="s">
        <v>21</v>
      </c>
      <c r="D31" s="29">
        <f>+D32</f>
        <v>18753520</v>
      </c>
      <c r="E31" s="23"/>
      <c r="F31" s="23"/>
    </row>
    <row r="32" spans="1:6" s="28" customFormat="1" ht="18" x14ac:dyDescent="0.4">
      <c r="A32" s="62"/>
      <c r="B32" s="25"/>
      <c r="C32" s="24" t="s">
        <v>25</v>
      </c>
      <c r="D32" s="32">
        <f>SUM(D33:D37)</f>
        <v>18753520</v>
      </c>
      <c r="E32" s="25"/>
      <c r="F32" s="25"/>
    </row>
    <row r="33" spans="1:6" s="28" customFormat="1" ht="18" x14ac:dyDescent="0.4">
      <c r="A33" s="62"/>
      <c r="B33" s="27">
        <v>422101001</v>
      </c>
      <c r="C33" s="26" t="s">
        <v>113</v>
      </c>
      <c r="D33" s="33">
        <v>14385981.310000001</v>
      </c>
      <c r="E33" s="34" t="s">
        <v>19</v>
      </c>
      <c r="F33" s="27">
        <v>1100121</v>
      </c>
    </row>
    <row r="34" spans="1:6" s="28" customFormat="1" ht="18" x14ac:dyDescent="0.4">
      <c r="A34" s="62"/>
      <c r="B34" s="27">
        <v>422101002</v>
      </c>
      <c r="C34" s="26" t="s">
        <v>114</v>
      </c>
      <c r="D34" s="33">
        <v>1241883.07</v>
      </c>
      <c r="E34" s="34" t="s">
        <v>19</v>
      </c>
      <c r="F34" s="27">
        <v>1100121</v>
      </c>
    </row>
    <row r="35" spans="1:6" s="28" customFormat="1" ht="18" x14ac:dyDescent="0.4">
      <c r="A35" s="62"/>
      <c r="B35" s="27">
        <v>422101003</v>
      </c>
      <c r="C35" s="26" t="s">
        <v>115</v>
      </c>
      <c r="D35" s="33">
        <v>1556855.62</v>
      </c>
      <c r="E35" s="34" t="s">
        <v>19</v>
      </c>
      <c r="F35" s="27">
        <v>1100121</v>
      </c>
    </row>
    <row r="36" spans="1:6" s="28" customFormat="1" ht="18" x14ac:dyDescent="0.4">
      <c r="A36" s="62"/>
      <c r="B36" s="27">
        <v>422101004</v>
      </c>
      <c r="C36" s="26" t="s">
        <v>116</v>
      </c>
      <c r="D36" s="33">
        <v>1388600</v>
      </c>
      <c r="E36" s="34" t="s">
        <v>19</v>
      </c>
      <c r="F36" s="27">
        <v>1100121</v>
      </c>
    </row>
    <row r="37" spans="1:6" s="28" customFormat="1" ht="18" x14ac:dyDescent="0.4">
      <c r="A37" s="62"/>
      <c r="B37" s="27">
        <v>422101005</v>
      </c>
      <c r="C37" s="26" t="s">
        <v>117</v>
      </c>
      <c r="D37" s="33">
        <v>180200</v>
      </c>
      <c r="E37" s="34" t="s">
        <v>19</v>
      </c>
      <c r="F37" s="27">
        <v>1100121</v>
      </c>
    </row>
    <row r="38" spans="1:6" x14ac:dyDescent="0.35">
      <c r="B38" s="14"/>
      <c r="E38" s="14"/>
      <c r="F38" s="14"/>
    </row>
  </sheetData>
  <mergeCells count="5">
    <mergeCell ref="B2:F2"/>
    <mergeCell ref="B4:F4"/>
    <mergeCell ref="B6:F6"/>
    <mergeCell ref="B9:C9"/>
    <mergeCell ref="B8:C8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91"/>
  <sheetViews>
    <sheetView tabSelected="1" zoomScaleNormal="100" workbookViewId="0"/>
  </sheetViews>
  <sheetFormatPr baseColWidth="10" defaultColWidth="11.42578125" defaultRowHeight="16.5" x14ac:dyDescent="0.35"/>
  <cols>
    <col min="1" max="1" width="3.28515625" style="14" customWidth="1"/>
    <col min="2" max="2" width="82.7109375" style="14" bestFit="1" customWidth="1"/>
    <col min="3" max="3" width="22" style="37" customWidth="1"/>
    <col min="4" max="4" width="43.42578125" style="18" customWidth="1"/>
    <col min="5" max="5" width="22.5703125" style="18" customWidth="1"/>
    <col min="6" max="6" width="13.140625" style="14" customWidth="1"/>
    <col min="7" max="16384" width="11.42578125" style="14"/>
  </cols>
  <sheetData>
    <row r="2" spans="2:5" ht="23.25" x14ac:dyDescent="0.5">
      <c r="B2" s="73" t="s">
        <v>13</v>
      </c>
      <c r="C2" s="73"/>
      <c r="D2" s="73"/>
      <c r="E2" s="73"/>
    </row>
    <row r="3" spans="2:5" ht="5.25" customHeight="1" x14ac:dyDescent="0.5">
      <c r="B3" s="15"/>
      <c r="C3" s="16"/>
      <c r="D3" s="17"/>
      <c r="E3" s="17"/>
    </row>
    <row r="4" spans="2:5" ht="23.25" x14ac:dyDescent="0.5">
      <c r="B4" s="73" t="s">
        <v>131</v>
      </c>
      <c r="C4" s="73"/>
      <c r="D4" s="73"/>
      <c r="E4" s="73"/>
    </row>
    <row r="5" spans="2:5" ht="5.25" customHeight="1" x14ac:dyDescent="0.5">
      <c r="B5" s="15"/>
      <c r="C5" s="16"/>
      <c r="D5" s="17"/>
      <c r="E5" s="17"/>
    </row>
    <row r="6" spans="2:5" ht="23.25" x14ac:dyDescent="0.5">
      <c r="B6" s="73" t="s">
        <v>132</v>
      </c>
      <c r="C6" s="73"/>
      <c r="D6" s="73"/>
      <c r="E6" s="73"/>
    </row>
    <row r="7" spans="2:5" ht="2.25" customHeight="1" x14ac:dyDescent="0.35"/>
    <row r="8" spans="2:5" s="38" customFormat="1" ht="37.5" x14ac:dyDescent="0.25">
      <c r="B8" s="19" t="s">
        <v>26</v>
      </c>
      <c r="C8" s="20" t="s">
        <v>109</v>
      </c>
      <c r="D8" s="67" t="s">
        <v>14</v>
      </c>
      <c r="E8" s="67" t="s">
        <v>15</v>
      </c>
    </row>
    <row r="9" spans="2:5" s="38" customFormat="1" ht="18.75" x14ac:dyDescent="0.25">
      <c r="B9" s="19" t="s">
        <v>16</v>
      </c>
      <c r="C9" s="20">
        <f>+C10+C64+C94+C116+C125+C166</f>
        <v>24663676</v>
      </c>
      <c r="D9" s="35"/>
      <c r="E9" s="67"/>
    </row>
    <row r="10" spans="2:5" s="42" customFormat="1" ht="18" x14ac:dyDescent="0.25">
      <c r="B10" s="39" t="s">
        <v>27</v>
      </c>
      <c r="C10" s="40">
        <f>+C11</f>
        <v>12498591.029999999</v>
      </c>
      <c r="D10" s="41"/>
      <c r="E10" s="41"/>
    </row>
    <row r="11" spans="2:5" s="42" customFormat="1" ht="18" x14ac:dyDescent="0.25">
      <c r="B11" s="39" t="s">
        <v>28</v>
      </c>
      <c r="C11" s="40">
        <f>SUM(C12:C63)</f>
        <v>12498591.029999999</v>
      </c>
      <c r="D11" s="43" t="s">
        <v>29</v>
      </c>
      <c r="E11" s="43"/>
    </row>
    <row r="12" spans="2:5" s="42" customFormat="1" ht="17.25" x14ac:dyDescent="0.25">
      <c r="B12" s="44" t="s">
        <v>30</v>
      </c>
      <c r="C12" s="45">
        <v>1219855.1599999999</v>
      </c>
      <c r="D12" s="46"/>
      <c r="E12" s="46">
        <v>1100121</v>
      </c>
    </row>
    <row r="13" spans="2:5" s="42" customFormat="1" ht="17.25" x14ac:dyDescent="0.25">
      <c r="B13" s="44" t="s">
        <v>31</v>
      </c>
      <c r="C13" s="45">
        <v>2421672.25</v>
      </c>
      <c r="D13" s="47"/>
      <c r="E13" s="46">
        <v>1100121</v>
      </c>
    </row>
    <row r="14" spans="2:5" s="42" customFormat="1" ht="17.25" x14ac:dyDescent="0.25">
      <c r="B14" s="44" t="s">
        <v>31</v>
      </c>
      <c r="C14" s="45">
        <v>606269.18000000005</v>
      </c>
      <c r="D14" s="47"/>
      <c r="E14" s="46">
        <v>1400321</v>
      </c>
    </row>
    <row r="15" spans="2:5" s="42" customFormat="1" ht="17.25" x14ac:dyDescent="0.25">
      <c r="B15" s="44" t="s">
        <v>32</v>
      </c>
      <c r="C15" s="45">
        <v>82000</v>
      </c>
      <c r="D15" s="46"/>
      <c r="E15" s="46">
        <v>1100121</v>
      </c>
    </row>
    <row r="16" spans="2:5" s="42" customFormat="1" ht="17.25" x14ac:dyDescent="0.25">
      <c r="B16" s="44" t="s">
        <v>33</v>
      </c>
      <c r="C16" s="45">
        <v>141900.35</v>
      </c>
      <c r="D16" s="46"/>
      <c r="E16" s="46">
        <v>1100121</v>
      </c>
    </row>
    <row r="17" spans="2:5" s="42" customFormat="1" ht="17.25" x14ac:dyDescent="0.25">
      <c r="B17" s="44" t="s">
        <v>33</v>
      </c>
      <c r="C17" s="45">
        <v>20000</v>
      </c>
      <c r="D17" s="46"/>
      <c r="E17" s="46">
        <v>1400321</v>
      </c>
    </row>
    <row r="18" spans="2:5" s="42" customFormat="1" ht="17.25" x14ac:dyDescent="0.25">
      <c r="B18" s="44" t="s">
        <v>34</v>
      </c>
      <c r="C18" s="45">
        <v>778441</v>
      </c>
      <c r="D18" s="46"/>
      <c r="E18" s="46">
        <v>1100121</v>
      </c>
    </row>
    <row r="19" spans="2:5" s="42" customFormat="1" ht="17.25" x14ac:dyDescent="0.25">
      <c r="B19" s="44" t="s">
        <v>35</v>
      </c>
      <c r="C19" s="45">
        <v>458351.54</v>
      </c>
      <c r="D19" s="46"/>
      <c r="E19" s="46">
        <v>1100121</v>
      </c>
    </row>
    <row r="20" spans="2:5" s="42" customFormat="1" ht="17.25" x14ac:dyDescent="0.25">
      <c r="B20" s="44" t="s">
        <v>35</v>
      </c>
      <c r="C20" s="45">
        <v>58678.879999999997</v>
      </c>
      <c r="D20" s="46"/>
      <c r="E20" s="46">
        <v>1400321</v>
      </c>
    </row>
    <row r="21" spans="2:5" s="42" customFormat="1" ht="17.25" x14ac:dyDescent="0.25">
      <c r="B21" s="44" t="s">
        <v>37</v>
      </c>
      <c r="C21" s="45">
        <v>1000476.34</v>
      </c>
      <c r="D21" s="46"/>
      <c r="E21" s="46">
        <v>1100121</v>
      </c>
    </row>
    <row r="22" spans="2:5" s="42" customFormat="1" ht="17.25" x14ac:dyDescent="0.25">
      <c r="B22" s="44" t="s">
        <v>38</v>
      </c>
      <c r="C22" s="45">
        <v>392003.34</v>
      </c>
      <c r="D22" s="46"/>
      <c r="E22" s="46">
        <v>1100121</v>
      </c>
    </row>
    <row r="23" spans="2:5" s="42" customFormat="1" ht="17.25" x14ac:dyDescent="0.25">
      <c r="B23" s="44" t="s">
        <v>39</v>
      </c>
      <c r="C23" s="45">
        <v>402384.99</v>
      </c>
      <c r="D23" s="46"/>
      <c r="E23" s="46">
        <v>1100121</v>
      </c>
    </row>
    <row r="24" spans="2:5" s="42" customFormat="1" ht="17.25" x14ac:dyDescent="0.25">
      <c r="B24" s="44" t="s">
        <v>40</v>
      </c>
      <c r="C24" s="45">
        <v>140000</v>
      </c>
      <c r="D24" s="46"/>
      <c r="E24" s="46">
        <v>1100121</v>
      </c>
    </row>
    <row r="25" spans="2:5" s="42" customFormat="1" ht="17.25" x14ac:dyDescent="0.25">
      <c r="B25" s="44" t="s">
        <v>106</v>
      </c>
      <c r="C25" s="45">
        <v>1633694.08</v>
      </c>
      <c r="D25" s="46"/>
      <c r="E25" s="46">
        <v>1100121</v>
      </c>
    </row>
    <row r="26" spans="2:5" s="42" customFormat="1" ht="17.25" x14ac:dyDescent="0.25">
      <c r="B26" s="44" t="s">
        <v>106</v>
      </c>
      <c r="C26" s="45">
        <v>85863.92</v>
      </c>
      <c r="D26" s="46"/>
      <c r="E26" s="46">
        <v>1400321</v>
      </c>
    </row>
    <row r="27" spans="2:5" s="42" customFormat="1" ht="17.25" x14ac:dyDescent="0.25">
      <c r="B27" s="44" t="s">
        <v>61</v>
      </c>
      <c r="C27" s="45">
        <v>2000</v>
      </c>
      <c r="D27" s="46"/>
      <c r="E27" s="46">
        <v>1400321</v>
      </c>
    </row>
    <row r="28" spans="2:5" s="42" customFormat="1" ht="17.25" x14ac:dyDescent="0.25">
      <c r="B28" s="44" t="s">
        <v>42</v>
      </c>
      <c r="C28" s="45">
        <v>100000</v>
      </c>
      <c r="D28" s="46"/>
      <c r="E28" s="46">
        <v>1100121</v>
      </c>
    </row>
    <row r="29" spans="2:5" s="42" customFormat="1" ht="17.25" x14ac:dyDescent="0.25">
      <c r="B29" s="44" t="s">
        <v>42</v>
      </c>
      <c r="C29" s="45">
        <v>70000</v>
      </c>
      <c r="D29" s="46"/>
      <c r="E29" s="46">
        <v>1400321</v>
      </c>
    </row>
    <row r="30" spans="2:5" s="42" customFormat="1" ht="17.25" x14ac:dyDescent="0.25">
      <c r="B30" s="44" t="s">
        <v>57</v>
      </c>
      <c r="C30" s="45">
        <v>5000</v>
      </c>
      <c r="D30" s="46"/>
      <c r="E30" s="46">
        <v>1400321</v>
      </c>
    </row>
    <row r="31" spans="2:5" s="42" customFormat="1" ht="17.25" x14ac:dyDescent="0.25">
      <c r="B31" s="44" t="s">
        <v>43</v>
      </c>
      <c r="C31" s="45">
        <v>40000</v>
      </c>
      <c r="D31" s="46"/>
      <c r="E31" s="46">
        <v>1400321</v>
      </c>
    </row>
    <row r="32" spans="2:5" s="42" customFormat="1" ht="17.25" x14ac:dyDescent="0.25">
      <c r="B32" s="44" t="s">
        <v>44</v>
      </c>
      <c r="C32" s="45">
        <v>30000</v>
      </c>
      <c r="D32" s="46"/>
      <c r="E32" s="46">
        <v>1100121</v>
      </c>
    </row>
    <row r="33" spans="2:5" s="42" customFormat="1" ht="17.25" x14ac:dyDescent="0.25">
      <c r="B33" s="44" t="s">
        <v>44</v>
      </c>
      <c r="C33" s="45">
        <v>40000</v>
      </c>
      <c r="D33" s="46"/>
      <c r="E33" s="46">
        <v>1400321</v>
      </c>
    </row>
    <row r="34" spans="2:5" s="42" customFormat="1" ht="17.25" x14ac:dyDescent="0.25">
      <c r="B34" s="44" t="s">
        <v>45</v>
      </c>
      <c r="C34" s="45">
        <v>250000</v>
      </c>
      <c r="D34" s="46"/>
      <c r="E34" s="46">
        <v>1100121</v>
      </c>
    </row>
    <row r="35" spans="2:5" s="42" customFormat="1" ht="17.25" x14ac:dyDescent="0.25">
      <c r="B35" s="44" t="s">
        <v>45</v>
      </c>
      <c r="C35" s="45">
        <v>550000</v>
      </c>
      <c r="D35" s="46"/>
      <c r="E35" s="46">
        <v>1400321</v>
      </c>
    </row>
    <row r="36" spans="2:5" s="42" customFormat="1" ht="17.25" x14ac:dyDescent="0.25">
      <c r="B36" s="44" t="s">
        <v>46</v>
      </c>
      <c r="C36" s="45">
        <v>25000</v>
      </c>
      <c r="D36" s="46"/>
      <c r="E36" s="46">
        <v>1100121</v>
      </c>
    </row>
    <row r="37" spans="2:5" s="42" customFormat="1" ht="17.25" x14ac:dyDescent="0.25">
      <c r="B37" s="44" t="s">
        <v>46</v>
      </c>
      <c r="C37" s="45">
        <v>60000</v>
      </c>
      <c r="D37" s="46"/>
      <c r="E37" s="46">
        <v>1400321</v>
      </c>
    </row>
    <row r="38" spans="2:5" s="42" customFormat="1" ht="34.5" x14ac:dyDescent="0.25">
      <c r="B38" s="44" t="s">
        <v>47</v>
      </c>
      <c r="C38" s="45">
        <v>310000</v>
      </c>
      <c r="D38" s="46"/>
      <c r="E38" s="46">
        <v>1400321</v>
      </c>
    </row>
    <row r="39" spans="2:5" s="42" customFormat="1" ht="17.25" x14ac:dyDescent="0.25">
      <c r="B39" s="44" t="s">
        <v>84</v>
      </c>
      <c r="C39" s="45">
        <v>40000</v>
      </c>
      <c r="D39" s="46"/>
      <c r="E39" s="46">
        <v>1400321</v>
      </c>
    </row>
    <row r="40" spans="2:5" s="42" customFormat="1" ht="17.25" x14ac:dyDescent="0.25">
      <c r="B40" s="44" t="s">
        <v>85</v>
      </c>
      <c r="C40" s="45">
        <v>15000</v>
      </c>
      <c r="D40" s="46"/>
      <c r="E40" s="46">
        <v>1400321</v>
      </c>
    </row>
    <row r="41" spans="2:5" s="42" customFormat="1" ht="17.25" x14ac:dyDescent="0.25">
      <c r="B41" s="44" t="s">
        <v>88</v>
      </c>
      <c r="C41" s="45">
        <v>60000</v>
      </c>
      <c r="D41" s="46"/>
      <c r="E41" s="46">
        <v>1400321</v>
      </c>
    </row>
    <row r="42" spans="2:5" s="42" customFormat="1" ht="17.25" x14ac:dyDescent="0.25">
      <c r="B42" s="44" t="s">
        <v>48</v>
      </c>
      <c r="C42" s="45">
        <v>260000</v>
      </c>
      <c r="D42" s="46"/>
      <c r="E42" s="46">
        <v>1400321</v>
      </c>
    </row>
    <row r="43" spans="2:5" s="42" customFormat="1" ht="17.25" x14ac:dyDescent="0.25">
      <c r="B43" s="44" t="s">
        <v>110</v>
      </c>
      <c r="C43" s="45">
        <v>150000</v>
      </c>
      <c r="D43" s="46"/>
      <c r="E43" s="46">
        <v>1400321</v>
      </c>
    </row>
    <row r="44" spans="2:5" s="42" customFormat="1" ht="17.25" x14ac:dyDescent="0.25">
      <c r="B44" s="44" t="s">
        <v>78</v>
      </c>
      <c r="C44" s="45">
        <v>180000</v>
      </c>
      <c r="D44" s="46"/>
      <c r="E44" s="46">
        <v>1400321</v>
      </c>
    </row>
    <row r="45" spans="2:5" s="42" customFormat="1" ht="17.25" x14ac:dyDescent="0.25">
      <c r="B45" s="44" t="s">
        <v>79</v>
      </c>
      <c r="C45" s="45">
        <v>20000</v>
      </c>
      <c r="D45" s="46"/>
      <c r="E45" s="46">
        <v>1400321</v>
      </c>
    </row>
    <row r="46" spans="2:5" s="42" customFormat="1" ht="17.25" x14ac:dyDescent="0.25">
      <c r="B46" s="44" t="s">
        <v>101</v>
      </c>
      <c r="C46" s="45">
        <v>60000</v>
      </c>
      <c r="D46" s="46"/>
      <c r="E46" s="46">
        <v>1400321</v>
      </c>
    </row>
    <row r="47" spans="2:5" s="42" customFormat="1" ht="34.5" x14ac:dyDescent="0.25">
      <c r="B47" s="44" t="s">
        <v>49</v>
      </c>
      <c r="C47" s="45">
        <v>15000</v>
      </c>
      <c r="D47" s="46"/>
      <c r="E47" s="46">
        <v>1400321</v>
      </c>
    </row>
    <row r="48" spans="2:5" s="42" customFormat="1" ht="17.25" x14ac:dyDescent="0.25">
      <c r="B48" s="44" t="s">
        <v>89</v>
      </c>
      <c r="C48" s="45">
        <v>20000</v>
      </c>
      <c r="D48" s="46"/>
      <c r="E48" s="46">
        <v>1400321</v>
      </c>
    </row>
    <row r="49" spans="2:5" s="42" customFormat="1" ht="17.25" x14ac:dyDescent="0.25">
      <c r="B49" s="44" t="s">
        <v>50</v>
      </c>
      <c r="C49" s="45">
        <v>115000</v>
      </c>
      <c r="D49" s="46"/>
      <c r="E49" s="46">
        <v>1400321</v>
      </c>
    </row>
    <row r="50" spans="2:5" s="42" customFormat="1" ht="17.25" x14ac:dyDescent="0.25">
      <c r="B50" s="44" t="s">
        <v>80</v>
      </c>
      <c r="C50" s="45">
        <v>15000</v>
      </c>
      <c r="D50" s="46"/>
      <c r="E50" s="46">
        <v>1400321</v>
      </c>
    </row>
    <row r="51" spans="2:5" s="42" customFormat="1" ht="17.25" x14ac:dyDescent="0.25">
      <c r="B51" s="44" t="s">
        <v>51</v>
      </c>
      <c r="C51" s="45">
        <v>50000</v>
      </c>
      <c r="D51" s="46"/>
      <c r="E51" s="46">
        <v>1100121</v>
      </c>
    </row>
    <row r="52" spans="2:5" s="42" customFormat="1" ht="17.25" x14ac:dyDescent="0.25">
      <c r="B52" s="44" t="s">
        <v>51</v>
      </c>
      <c r="C52" s="45">
        <v>120000</v>
      </c>
      <c r="D52" s="46"/>
      <c r="E52" s="46">
        <v>1400321</v>
      </c>
    </row>
    <row r="53" spans="2:5" s="42" customFormat="1" ht="17.25" x14ac:dyDescent="0.25">
      <c r="B53" s="44" t="s">
        <v>52</v>
      </c>
      <c r="C53" s="45">
        <v>65000</v>
      </c>
      <c r="D53" s="46"/>
      <c r="E53" s="46">
        <v>1400321</v>
      </c>
    </row>
    <row r="54" spans="2:5" s="42" customFormat="1" ht="17.25" x14ac:dyDescent="0.25">
      <c r="B54" s="44" t="s">
        <v>53</v>
      </c>
      <c r="C54" s="45">
        <v>30000</v>
      </c>
      <c r="D54" s="46"/>
      <c r="E54" s="46">
        <v>1100121</v>
      </c>
    </row>
    <row r="55" spans="2:5" s="42" customFormat="1" ht="17.25" x14ac:dyDescent="0.25">
      <c r="B55" s="44" t="s">
        <v>53</v>
      </c>
      <c r="C55" s="45">
        <v>80000</v>
      </c>
      <c r="D55" s="46"/>
      <c r="E55" s="46">
        <v>1400321</v>
      </c>
    </row>
    <row r="56" spans="2:5" s="42" customFormat="1" ht="17.25" x14ac:dyDescent="0.25">
      <c r="B56" s="44" t="s">
        <v>54</v>
      </c>
      <c r="C56" s="45">
        <v>15000</v>
      </c>
      <c r="D56" s="46"/>
      <c r="E56" s="46">
        <v>1400321</v>
      </c>
    </row>
    <row r="57" spans="2:5" s="42" customFormat="1" ht="17.25" x14ac:dyDescent="0.25">
      <c r="B57" s="44" t="s">
        <v>62</v>
      </c>
      <c r="C57" s="45">
        <v>20000</v>
      </c>
      <c r="D57" s="46"/>
      <c r="E57" s="46">
        <v>1400321</v>
      </c>
    </row>
    <row r="58" spans="2:5" s="42" customFormat="1" ht="17.25" x14ac:dyDescent="0.25">
      <c r="B58" s="44" t="s">
        <v>60</v>
      </c>
      <c r="C58" s="45">
        <v>70000</v>
      </c>
      <c r="D58" s="46"/>
      <c r="E58" s="46">
        <v>1400321</v>
      </c>
    </row>
    <row r="59" spans="2:5" s="42" customFormat="1" ht="17.25" x14ac:dyDescent="0.25">
      <c r="B59" s="44" t="s">
        <v>55</v>
      </c>
      <c r="C59" s="45">
        <v>10000</v>
      </c>
      <c r="D59" s="46"/>
      <c r="E59" s="46">
        <v>1100121</v>
      </c>
    </row>
    <row r="60" spans="2:5" s="42" customFormat="1" ht="17.25" x14ac:dyDescent="0.25">
      <c r="B60" s="44" t="s">
        <v>107</v>
      </c>
      <c r="C60" s="45">
        <v>15000</v>
      </c>
      <c r="D60" s="46"/>
      <c r="E60" s="46">
        <v>1400321</v>
      </c>
    </row>
    <row r="61" spans="2:5" s="42" customFormat="1" ht="17.25" x14ac:dyDescent="0.25">
      <c r="B61" s="44" t="s">
        <v>87</v>
      </c>
      <c r="C61" s="45">
        <v>60000</v>
      </c>
      <c r="D61" s="46"/>
      <c r="E61" s="46">
        <v>1100121</v>
      </c>
    </row>
    <row r="62" spans="2:5" s="42" customFormat="1" ht="17.25" x14ac:dyDescent="0.25">
      <c r="B62" s="44" t="s">
        <v>86</v>
      </c>
      <c r="C62" s="45">
        <v>40000</v>
      </c>
      <c r="D62" s="46"/>
      <c r="E62" s="46">
        <v>1100121</v>
      </c>
    </row>
    <row r="63" spans="2:5" s="42" customFormat="1" ht="17.25" x14ac:dyDescent="0.25">
      <c r="B63" s="44" t="s">
        <v>86</v>
      </c>
      <c r="C63" s="45">
        <v>50000</v>
      </c>
      <c r="D63" s="46"/>
      <c r="E63" s="46">
        <v>1400321</v>
      </c>
    </row>
    <row r="64" spans="2:5" s="42" customFormat="1" ht="18" x14ac:dyDescent="0.25">
      <c r="B64" s="39" t="s">
        <v>98</v>
      </c>
      <c r="C64" s="40">
        <f>+C65</f>
        <v>2917006.88</v>
      </c>
      <c r="D64" s="41"/>
      <c r="E64" s="41"/>
    </row>
    <row r="65" spans="2:5" s="42" customFormat="1" ht="18" x14ac:dyDescent="0.25">
      <c r="B65" s="39" t="s">
        <v>56</v>
      </c>
      <c r="C65" s="40">
        <f>SUM(C66:C93)</f>
        <v>2917006.88</v>
      </c>
      <c r="D65" s="43" t="s">
        <v>29</v>
      </c>
      <c r="E65" s="43"/>
    </row>
    <row r="66" spans="2:5" s="42" customFormat="1" ht="17.25" x14ac:dyDescent="0.25">
      <c r="B66" s="44" t="s">
        <v>30</v>
      </c>
      <c r="C66" s="68">
        <v>389423.08</v>
      </c>
      <c r="D66" s="47"/>
      <c r="E66" s="46">
        <v>1100121</v>
      </c>
    </row>
    <row r="67" spans="2:5" s="42" customFormat="1" ht="17.25" x14ac:dyDescent="0.25">
      <c r="B67" s="44" t="s">
        <v>31</v>
      </c>
      <c r="C67" s="68">
        <v>211268.51</v>
      </c>
      <c r="D67" s="47"/>
      <c r="E67" s="46">
        <v>1100121</v>
      </c>
    </row>
    <row r="68" spans="2:5" s="42" customFormat="1" ht="17.25" x14ac:dyDescent="0.25">
      <c r="B68" s="44" t="s">
        <v>32</v>
      </c>
      <c r="C68" s="68">
        <v>20000</v>
      </c>
      <c r="D68" s="47"/>
      <c r="E68" s="46">
        <v>1100121</v>
      </c>
    </row>
    <row r="69" spans="2:5" s="42" customFormat="1" ht="17.25" x14ac:dyDescent="0.25">
      <c r="B69" s="44" t="s">
        <v>33</v>
      </c>
      <c r="C69" s="68">
        <v>23032.23</v>
      </c>
      <c r="D69" s="47"/>
      <c r="E69" s="46">
        <v>1100121</v>
      </c>
    </row>
    <row r="70" spans="2:5" s="42" customFormat="1" ht="17.25" x14ac:dyDescent="0.25">
      <c r="B70" s="44" t="s">
        <v>34</v>
      </c>
      <c r="C70" s="68">
        <v>105113.42</v>
      </c>
      <c r="D70" s="47"/>
      <c r="E70" s="46">
        <v>1100121</v>
      </c>
    </row>
    <row r="71" spans="2:5" s="42" customFormat="1" ht="17.25" x14ac:dyDescent="0.25">
      <c r="B71" s="44" t="s">
        <v>36</v>
      </c>
      <c r="C71" s="68">
        <v>30000</v>
      </c>
      <c r="D71" s="46"/>
      <c r="E71" s="46">
        <v>1100121</v>
      </c>
    </row>
    <row r="72" spans="2:5" s="42" customFormat="1" ht="17.25" x14ac:dyDescent="0.25">
      <c r="B72" s="44" t="s">
        <v>37</v>
      </c>
      <c r="C72" s="68">
        <v>87022.07</v>
      </c>
      <c r="D72" s="47"/>
      <c r="E72" s="46">
        <v>1100121</v>
      </c>
    </row>
    <row r="73" spans="2:5" s="42" customFormat="1" ht="17.25" x14ac:dyDescent="0.25">
      <c r="B73" s="44" t="s">
        <v>38</v>
      </c>
      <c r="C73" s="68">
        <v>42458.44</v>
      </c>
      <c r="D73" s="47"/>
      <c r="E73" s="46">
        <v>1100121</v>
      </c>
    </row>
    <row r="74" spans="2:5" s="42" customFormat="1" ht="17.25" x14ac:dyDescent="0.25">
      <c r="B74" s="44" t="s">
        <v>39</v>
      </c>
      <c r="C74" s="68">
        <v>43732.19</v>
      </c>
      <c r="D74" s="47"/>
      <c r="E74" s="46">
        <v>1100121</v>
      </c>
    </row>
    <row r="75" spans="2:5" s="42" customFormat="1" ht="17.25" x14ac:dyDescent="0.25">
      <c r="B75" s="44" t="s">
        <v>40</v>
      </c>
      <c r="C75" s="68">
        <v>75000</v>
      </c>
      <c r="D75" s="46"/>
      <c r="E75" s="46">
        <v>1100121</v>
      </c>
    </row>
    <row r="76" spans="2:5" s="42" customFormat="1" ht="17.25" x14ac:dyDescent="0.25">
      <c r="B76" s="44" t="s">
        <v>106</v>
      </c>
      <c r="C76" s="68">
        <v>190456.94</v>
      </c>
      <c r="D76" s="46"/>
      <c r="E76" s="46">
        <v>1100121</v>
      </c>
    </row>
    <row r="77" spans="2:5" s="42" customFormat="1" ht="17.25" x14ac:dyDescent="0.25">
      <c r="B77" s="44" t="s">
        <v>41</v>
      </c>
      <c r="C77" s="45">
        <v>4000</v>
      </c>
      <c r="D77" s="46"/>
      <c r="E77" s="46">
        <v>1400321</v>
      </c>
    </row>
    <row r="78" spans="2:5" s="42" customFormat="1" ht="17.25" x14ac:dyDescent="0.25">
      <c r="B78" s="44" t="s">
        <v>42</v>
      </c>
      <c r="C78" s="45">
        <v>8000</v>
      </c>
      <c r="D78" s="46"/>
      <c r="E78" s="46">
        <v>1400321</v>
      </c>
    </row>
    <row r="79" spans="2:5" s="42" customFormat="1" ht="17.25" x14ac:dyDescent="0.25">
      <c r="B79" s="44" t="s">
        <v>57</v>
      </c>
      <c r="C79" s="45">
        <v>6000</v>
      </c>
      <c r="D79" s="46"/>
      <c r="E79" s="46">
        <v>1400321</v>
      </c>
    </row>
    <row r="80" spans="2:5" s="42" customFormat="1" ht="17.25" x14ac:dyDescent="0.25">
      <c r="B80" s="44" t="s">
        <v>45</v>
      </c>
      <c r="C80" s="45">
        <v>2500</v>
      </c>
      <c r="D80" s="46"/>
      <c r="E80" s="46">
        <v>1400321</v>
      </c>
    </row>
    <row r="81" spans="2:5" s="42" customFormat="1" ht="34.5" x14ac:dyDescent="0.25">
      <c r="B81" s="44" t="s">
        <v>47</v>
      </c>
      <c r="C81" s="45">
        <v>60000</v>
      </c>
      <c r="D81" s="46"/>
      <c r="E81" s="46">
        <v>1400321</v>
      </c>
    </row>
    <row r="82" spans="2:5" s="42" customFormat="1" ht="17.25" x14ac:dyDescent="0.25">
      <c r="B82" s="44" t="s">
        <v>58</v>
      </c>
      <c r="C82" s="45">
        <v>300000</v>
      </c>
      <c r="D82" s="46"/>
      <c r="E82" s="46">
        <v>1100121</v>
      </c>
    </row>
    <row r="83" spans="2:5" s="42" customFormat="1" ht="17.25" x14ac:dyDescent="0.25">
      <c r="B83" s="44" t="s">
        <v>58</v>
      </c>
      <c r="C83" s="45">
        <v>200000</v>
      </c>
      <c r="D83" s="46"/>
      <c r="E83" s="46">
        <v>1400321</v>
      </c>
    </row>
    <row r="84" spans="2:5" s="42" customFormat="1" ht="34.5" x14ac:dyDescent="0.25">
      <c r="B84" s="44" t="s">
        <v>49</v>
      </c>
      <c r="C84" s="45">
        <v>35000</v>
      </c>
      <c r="D84" s="47"/>
      <c r="E84" s="46">
        <v>1400321</v>
      </c>
    </row>
    <row r="85" spans="2:5" s="42" customFormat="1" ht="17.25" x14ac:dyDescent="0.25">
      <c r="B85" s="44" t="s">
        <v>50</v>
      </c>
      <c r="C85" s="45">
        <v>650000</v>
      </c>
      <c r="D85" s="47"/>
      <c r="E85" s="46">
        <v>1100121</v>
      </c>
    </row>
    <row r="86" spans="2:5" s="42" customFormat="1" ht="17.25" x14ac:dyDescent="0.25">
      <c r="B86" s="44" t="s">
        <v>50</v>
      </c>
      <c r="C86" s="45">
        <v>260000</v>
      </c>
      <c r="D86" s="47"/>
      <c r="E86" s="46">
        <v>1400321</v>
      </c>
    </row>
    <row r="87" spans="2:5" s="42" customFormat="1" ht="17.25" x14ac:dyDescent="0.25">
      <c r="B87" s="44" t="s">
        <v>80</v>
      </c>
      <c r="C87" s="45">
        <v>40000</v>
      </c>
      <c r="D87" s="47"/>
      <c r="E87" s="46">
        <v>1400321</v>
      </c>
    </row>
    <row r="88" spans="2:5" s="42" customFormat="1" ht="17.25" x14ac:dyDescent="0.25">
      <c r="B88" s="44" t="s">
        <v>52</v>
      </c>
      <c r="C88" s="45">
        <v>10000</v>
      </c>
      <c r="D88" s="47"/>
      <c r="E88" s="46">
        <v>1400321</v>
      </c>
    </row>
    <row r="89" spans="2:5" s="42" customFormat="1" ht="17.25" x14ac:dyDescent="0.25">
      <c r="B89" s="44" t="s">
        <v>54</v>
      </c>
      <c r="C89" s="45">
        <v>5000</v>
      </c>
      <c r="D89" s="47"/>
      <c r="E89" s="46">
        <v>1400321</v>
      </c>
    </row>
    <row r="90" spans="2:5" s="42" customFormat="1" ht="17.25" x14ac:dyDescent="0.25">
      <c r="B90" s="44" t="s">
        <v>62</v>
      </c>
      <c r="C90" s="45">
        <v>40000</v>
      </c>
      <c r="D90" s="46"/>
      <c r="E90" s="46">
        <v>1400321</v>
      </c>
    </row>
    <row r="91" spans="2:5" s="42" customFormat="1" ht="17.25" x14ac:dyDescent="0.25">
      <c r="B91" s="44" t="s">
        <v>83</v>
      </c>
      <c r="C91" s="45">
        <v>4000</v>
      </c>
      <c r="D91" s="46"/>
      <c r="E91" s="46">
        <v>1400321</v>
      </c>
    </row>
    <row r="92" spans="2:5" s="42" customFormat="1" ht="17.25" x14ac:dyDescent="0.25">
      <c r="B92" s="44" t="s">
        <v>60</v>
      </c>
      <c r="C92" s="45">
        <v>35000</v>
      </c>
      <c r="D92" s="46"/>
      <c r="E92" s="46">
        <v>1100121</v>
      </c>
    </row>
    <row r="93" spans="2:5" s="42" customFormat="1" ht="17.25" x14ac:dyDescent="0.25">
      <c r="B93" s="44" t="s">
        <v>60</v>
      </c>
      <c r="C93" s="45">
        <v>40000</v>
      </c>
      <c r="D93" s="46"/>
      <c r="E93" s="46">
        <v>1400321</v>
      </c>
    </row>
    <row r="94" spans="2:5" s="42" customFormat="1" ht="18" x14ac:dyDescent="0.25">
      <c r="B94" s="39" t="s">
        <v>102</v>
      </c>
      <c r="C94" s="40">
        <f>+C95</f>
        <v>1419790.2399999998</v>
      </c>
      <c r="D94" s="41"/>
      <c r="E94" s="41"/>
    </row>
    <row r="95" spans="2:5" s="42" customFormat="1" ht="18" x14ac:dyDescent="0.25">
      <c r="B95" s="39" t="s">
        <v>97</v>
      </c>
      <c r="C95" s="40">
        <f>SUM(C96:C115)</f>
        <v>1419790.2399999998</v>
      </c>
      <c r="D95" s="43" t="s">
        <v>29</v>
      </c>
      <c r="E95" s="43"/>
    </row>
    <row r="96" spans="2:5" s="42" customFormat="1" ht="17.25" x14ac:dyDescent="0.25">
      <c r="B96" s="44" t="s">
        <v>30</v>
      </c>
      <c r="C96" s="68">
        <v>268798.84999999998</v>
      </c>
      <c r="D96" s="47"/>
      <c r="E96" s="46">
        <v>1100121</v>
      </c>
    </row>
    <row r="97" spans="2:5" s="42" customFormat="1" ht="17.25" x14ac:dyDescent="0.25">
      <c r="B97" s="44" t="s">
        <v>31</v>
      </c>
      <c r="C97" s="68">
        <v>231402.06</v>
      </c>
      <c r="D97" s="47"/>
      <c r="E97" s="46">
        <v>1100121</v>
      </c>
    </row>
    <row r="98" spans="2:5" s="42" customFormat="1" ht="17.25" x14ac:dyDescent="0.25">
      <c r="B98" s="44" t="s">
        <v>32</v>
      </c>
      <c r="C98" s="68">
        <v>20000</v>
      </c>
      <c r="D98" s="47"/>
      <c r="E98" s="46">
        <v>1100121</v>
      </c>
    </row>
    <row r="99" spans="2:5" s="42" customFormat="1" ht="17.25" x14ac:dyDescent="0.25">
      <c r="B99" s="44" t="s">
        <v>33</v>
      </c>
      <c r="C99" s="68">
        <v>21310.39</v>
      </c>
      <c r="D99" s="47"/>
      <c r="E99" s="46">
        <v>1100121</v>
      </c>
    </row>
    <row r="100" spans="2:5" s="42" customFormat="1" ht="17.25" x14ac:dyDescent="0.25">
      <c r="B100" s="44" t="s">
        <v>34</v>
      </c>
      <c r="C100" s="68">
        <v>93268.05</v>
      </c>
      <c r="D100" s="47"/>
      <c r="E100" s="46">
        <v>1100121</v>
      </c>
    </row>
    <row r="101" spans="2:5" s="42" customFormat="1" ht="17.25" x14ac:dyDescent="0.25">
      <c r="B101" s="44" t="s">
        <v>36</v>
      </c>
      <c r="C101" s="68">
        <v>6000</v>
      </c>
      <c r="D101" s="46"/>
      <c r="E101" s="46">
        <v>1100121</v>
      </c>
    </row>
    <row r="102" spans="2:5" s="42" customFormat="1" ht="17.25" x14ac:dyDescent="0.25">
      <c r="B102" s="44" t="s">
        <v>37</v>
      </c>
      <c r="C102" s="68">
        <v>96274.84</v>
      </c>
      <c r="D102" s="47"/>
      <c r="E102" s="46">
        <v>1100121</v>
      </c>
    </row>
    <row r="103" spans="2:5" s="42" customFormat="1" ht="17.25" x14ac:dyDescent="0.25">
      <c r="B103" s="44" t="s">
        <v>38</v>
      </c>
      <c r="C103" s="68">
        <v>42311.22</v>
      </c>
      <c r="D103" s="47"/>
      <c r="E103" s="46">
        <v>1100121</v>
      </c>
    </row>
    <row r="104" spans="2:5" s="42" customFormat="1" ht="17.25" x14ac:dyDescent="0.25">
      <c r="B104" s="44" t="s">
        <v>39</v>
      </c>
      <c r="C104" s="68">
        <v>41078.839999999997</v>
      </c>
      <c r="D104" s="47"/>
      <c r="E104" s="46">
        <v>1100121</v>
      </c>
    </row>
    <row r="105" spans="2:5" s="42" customFormat="1" ht="17.25" x14ac:dyDescent="0.25">
      <c r="B105" s="44" t="s">
        <v>40</v>
      </c>
      <c r="C105" s="68">
        <v>60000</v>
      </c>
      <c r="D105" s="46"/>
      <c r="E105" s="46">
        <v>1100121</v>
      </c>
    </row>
    <row r="106" spans="2:5" s="42" customFormat="1" ht="17.25" x14ac:dyDescent="0.25">
      <c r="B106" s="44" t="s">
        <v>106</v>
      </c>
      <c r="C106" s="68">
        <v>214345.99</v>
      </c>
      <c r="D106" s="46"/>
      <c r="E106" s="46">
        <v>1100121</v>
      </c>
    </row>
    <row r="107" spans="2:5" s="42" customFormat="1" ht="17.25" x14ac:dyDescent="0.25">
      <c r="B107" s="44" t="s">
        <v>57</v>
      </c>
      <c r="C107" s="45">
        <v>4000</v>
      </c>
      <c r="D107" s="46"/>
      <c r="E107" s="46">
        <v>1400321</v>
      </c>
    </row>
    <row r="108" spans="2:5" s="42" customFormat="1" ht="17.25" x14ac:dyDescent="0.25">
      <c r="B108" s="44" t="s">
        <v>45</v>
      </c>
      <c r="C108" s="45">
        <v>3000</v>
      </c>
      <c r="D108" s="46"/>
      <c r="E108" s="46">
        <v>1400321</v>
      </c>
    </row>
    <row r="109" spans="2:5" s="42" customFormat="1" ht="34.5" x14ac:dyDescent="0.25">
      <c r="B109" s="44" t="s">
        <v>47</v>
      </c>
      <c r="C109" s="45">
        <v>21000</v>
      </c>
      <c r="D109" s="46"/>
      <c r="E109" s="46">
        <v>1400321</v>
      </c>
    </row>
    <row r="110" spans="2:5" s="42" customFormat="1" ht="17.25" x14ac:dyDescent="0.25">
      <c r="B110" s="44" t="s">
        <v>58</v>
      </c>
      <c r="C110" s="45">
        <v>50000</v>
      </c>
      <c r="D110" s="46"/>
      <c r="E110" s="46">
        <v>1400321</v>
      </c>
    </row>
    <row r="111" spans="2:5" s="42" customFormat="1" ht="34.5" x14ac:dyDescent="0.25">
      <c r="B111" s="44" t="s">
        <v>49</v>
      </c>
      <c r="C111" s="45">
        <v>10000</v>
      </c>
      <c r="D111" s="47"/>
      <c r="E111" s="46">
        <v>1400321</v>
      </c>
    </row>
    <row r="112" spans="2:5" s="42" customFormat="1" ht="17.25" x14ac:dyDescent="0.25">
      <c r="B112" s="44" t="s">
        <v>50</v>
      </c>
      <c r="C112" s="45">
        <v>200000</v>
      </c>
      <c r="D112" s="46"/>
      <c r="E112" s="46">
        <v>1100121</v>
      </c>
    </row>
    <row r="113" spans="2:5" s="42" customFormat="1" ht="17.25" x14ac:dyDescent="0.25">
      <c r="B113" s="44" t="s">
        <v>62</v>
      </c>
      <c r="C113" s="45">
        <v>10000</v>
      </c>
      <c r="D113" s="46"/>
      <c r="E113" s="46">
        <v>1400321</v>
      </c>
    </row>
    <row r="114" spans="2:5" s="42" customFormat="1" ht="17.25" x14ac:dyDescent="0.25">
      <c r="B114" s="44" t="s">
        <v>83</v>
      </c>
      <c r="C114" s="45">
        <v>2000</v>
      </c>
      <c r="D114" s="46"/>
      <c r="E114" s="46">
        <v>1400321</v>
      </c>
    </row>
    <row r="115" spans="2:5" s="42" customFormat="1" ht="17.25" x14ac:dyDescent="0.25">
      <c r="B115" s="44" t="s">
        <v>60</v>
      </c>
      <c r="C115" s="45">
        <v>25000</v>
      </c>
      <c r="D115" s="46"/>
      <c r="E115" s="46">
        <v>1400321</v>
      </c>
    </row>
    <row r="116" spans="2:5" s="42" customFormat="1" ht="18" x14ac:dyDescent="0.25">
      <c r="B116" s="39" t="s">
        <v>63</v>
      </c>
      <c r="C116" s="40">
        <f>+C117</f>
        <v>3100000</v>
      </c>
      <c r="D116" s="41"/>
      <c r="E116" s="41"/>
    </row>
    <row r="117" spans="2:5" s="42" customFormat="1" ht="18" x14ac:dyDescent="0.25">
      <c r="B117" s="39" t="s">
        <v>64</v>
      </c>
      <c r="C117" s="40">
        <f>SUM(C118:C124)</f>
        <v>3100000</v>
      </c>
      <c r="D117" s="43" t="s">
        <v>29</v>
      </c>
      <c r="E117" s="43"/>
    </row>
    <row r="118" spans="2:5" s="42" customFormat="1" ht="17.25" x14ac:dyDescent="0.25">
      <c r="B118" s="44" t="s">
        <v>58</v>
      </c>
      <c r="C118" s="45">
        <v>50000</v>
      </c>
      <c r="D118" s="46"/>
      <c r="E118" s="46">
        <v>2610121</v>
      </c>
    </row>
    <row r="119" spans="2:5" s="42" customFormat="1" ht="17.25" x14ac:dyDescent="0.25">
      <c r="B119" s="44" t="s">
        <v>60</v>
      </c>
      <c r="C119" s="45">
        <v>20000</v>
      </c>
      <c r="D119" s="46"/>
      <c r="E119" s="46">
        <v>2610121</v>
      </c>
    </row>
    <row r="120" spans="2:5" s="42" customFormat="1" ht="17.25" x14ac:dyDescent="0.25">
      <c r="B120" s="44" t="s">
        <v>65</v>
      </c>
      <c r="C120" s="45">
        <v>30000</v>
      </c>
      <c r="D120" s="46"/>
      <c r="E120" s="46">
        <v>2610121</v>
      </c>
    </row>
    <row r="121" spans="2:5" s="42" customFormat="1" ht="17.25" x14ac:dyDescent="0.25">
      <c r="B121" s="44" t="s">
        <v>65</v>
      </c>
      <c r="C121" s="45">
        <v>300000</v>
      </c>
      <c r="D121" s="46"/>
      <c r="E121" s="46">
        <v>1100121</v>
      </c>
    </row>
    <row r="122" spans="2:5" s="42" customFormat="1" ht="17.25" x14ac:dyDescent="0.25">
      <c r="B122" s="44" t="s">
        <v>65</v>
      </c>
      <c r="C122" s="45">
        <v>750000</v>
      </c>
      <c r="D122" s="46"/>
      <c r="E122" s="46">
        <v>1400321</v>
      </c>
    </row>
    <row r="123" spans="2:5" s="42" customFormat="1" ht="17.25" x14ac:dyDescent="0.25">
      <c r="B123" s="44" t="s">
        <v>134</v>
      </c>
      <c r="C123" s="45">
        <v>850000</v>
      </c>
      <c r="D123" s="46"/>
      <c r="E123" s="46">
        <v>1100121</v>
      </c>
    </row>
    <row r="124" spans="2:5" s="42" customFormat="1" ht="17.25" x14ac:dyDescent="0.25">
      <c r="B124" s="44" t="s">
        <v>92</v>
      </c>
      <c r="C124" s="45">
        <v>1100000</v>
      </c>
      <c r="D124" s="46"/>
      <c r="E124" s="46">
        <v>1100121</v>
      </c>
    </row>
    <row r="125" spans="2:5" s="42" customFormat="1" ht="18" x14ac:dyDescent="0.25">
      <c r="B125" s="39" t="s">
        <v>66</v>
      </c>
      <c r="C125" s="40">
        <f>+C126</f>
        <v>4005328.89</v>
      </c>
    </row>
    <row r="126" spans="2:5" s="42" customFormat="1" ht="18" x14ac:dyDescent="0.25">
      <c r="B126" s="39" t="s">
        <v>67</v>
      </c>
      <c r="C126" s="40">
        <f>SUM(C127:C165)</f>
        <v>4005328.89</v>
      </c>
      <c r="D126" s="43" t="s">
        <v>29</v>
      </c>
      <c r="E126" s="43"/>
    </row>
    <row r="127" spans="2:5" s="42" customFormat="1" ht="17.25" x14ac:dyDescent="0.25">
      <c r="B127" s="44" t="s">
        <v>30</v>
      </c>
      <c r="C127" s="68">
        <v>1014255.74</v>
      </c>
      <c r="D127" s="47"/>
      <c r="E127" s="46">
        <v>1100121</v>
      </c>
    </row>
    <row r="128" spans="2:5" s="42" customFormat="1" ht="17.25" x14ac:dyDescent="0.25">
      <c r="B128" s="44" t="s">
        <v>31</v>
      </c>
      <c r="C128" s="68">
        <v>412628.28</v>
      </c>
      <c r="D128" s="47"/>
      <c r="E128" s="46">
        <v>1100121</v>
      </c>
    </row>
    <row r="129" spans="2:5" s="42" customFormat="1" ht="17.25" x14ac:dyDescent="0.25">
      <c r="B129" s="44" t="s">
        <v>32</v>
      </c>
      <c r="C129" s="68">
        <v>35000</v>
      </c>
      <c r="D129" s="46"/>
      <c r="E129" s="46">
        <v>1100121</v>
      </c>
    </row>
    <row r="130" spans="2:5" s="42" customFormat="1" ht="17.25" x14ac:dyDescent="0.25">
      <c r="B130" s="44" t="s">
        <v>33</v>
      </c>
      <c r="C130" s="68">
        <v>50983.38</v>
      </c>
      <c r="D130" s="46"/>
      <c r="E130" s="46">
        <v>1100121</v>
      </c>
    </row>
    <row r="131" spans="2:5" s="42" customFormat="1" ht="17.25" x14ac:dyDescent="0.25">
      <c r="B131" s="44" t="s">
        <v>34</v>
      </c>
      <c r="C131" s="68">
        <v>248342.73</v>
      </c>
      <c r="D131" s="46"/>
      <c r="E131" s="46">
        <v>1100121</v>
      </c>
    </row>
    <row r="132" spans="2:5" s="42" customFormat="1" ht="17.25" x14ac:dyDescent="0.25">
      <c r="B132" s="44" t="s">
        <v>36</v>
      </c>
      <c r="C132" s="68">
        <v>20000</v>
      </c>
      <c r="D132" s="47"/>
      <c r="E132" s="46">
        <v>1100121</v>
      </c>
    </row>
    <row r="133" spans="2:5" s="42" customFormat="1" ht="17.25" x14ac:dyDescent="0.25">
      <c r="B133" s="44" t="s">
        <v>37</v>
      </c>
      <c r="C133" s="68">
        <v>202427.51999999999</v>
      </c>
      <c r="D133" s="46"/>
      <c r="E133" s="46">
        <v>1100121</v>
      </c>
    </row>
    <row r="134" spans="2:5" s="42" customFormat="1" ht="17.25" x14ac:dyDescent="0.25">
      <c r="B134" s="44" t="s">
        <v>38</v>
      </c>
      <c r="C134" s="68">
        <v>101066.63</v>
      </c>
      <c r="D134" s="46"/>
      <c r="E134" s="46">
        <v>1100121</v>
      </c>
    </row>
    <row r="135" spans="2:5" s="42" customFormat="1" ht="17.25" x14ac:dyDescent="0.25">
      <c r="B135" s="44" t="s">
        <v>39</v>
      </c>
      <c r="C135" s="68">
        <v>104191.58</v>
      </c>
      <c r="D135" s="46"/>
      <c r="E135" s="46">
        <v>1100121</v>
      </c>
    </row>
    <row r="136" spans="2:5" s="42" customFormat="1" ht="17.25" x14ac:dyDescent="0.25">
      <c r="B136" s="44" t="s">
        <v>40</v>
      </c>
      <c r="C136" s="68">
        <v>240000</v>
      </c>
      <c r="D136" s="46"/>
      <c r="E136" s="46">
        <v>1100121</v>
      </c>
    </row>
    <row r="137" spans="2:5" s="42" customFormat="1" ht="17.25" x14ac:dyDescent="0.25">
      <c r="B137" s="44" t="s">
        <v>106</v>
      </c>
      <c r="C137" s="68">
        <v>371201.01</v>
      </c>
      <c r="D137" s="46"/>
      <c r="E137" s="46">
        <v>1100121</v>
      </c>
    </row>
    <row r="138" spans="2:5" s="42" customFormat="1" ht="17.25" x14ac:dyDescent="0.25">
      <c r="B138" s="44" t="s">
        <v>41</v>
      </c>
      <c r="C138" s="45">
        <v>50000</v>
      </c>
      <c r="D138" s="46"/>
      <c r="E138" s="46">
        <v>1400321</v>
      </c>
    </row>
    <row r="139" spans="2:5" s="42" customFormat="1" ht="17.25" x14ac:dyDescent="0.25">
      <c r="B139" s="44" t="s">
        <v>68</v>
      </c>
      <c r="C139" s="45">
        <v>15000</v>
      </c>
      <c r="D139" s="46"/>
      <c r="E139" s="46">
        <v>1400321</v>
      </c>
    </row>
    <row r="140" spans="2:5" s="42" customFormat="1" ht="17.25" x14ac:dyDescent="0.25">
      <c r="B140" s="44" t="s">
        <v>61</v>
      </c>
      <c r="C140" s="45">
        <v>4500</v>
      </c>
      <c r="D140" s="46"/>
      <c r="E140" s="46">
        <v>1400321</v>
      </c>
    </row>
    <row r="141" spans="2:5" s="42" customFormat="1" ht="17.25" x14ac:dyDescent="0.25">
      <c r="B141" s="44" t="s">
        <v>57</v>
      </c>
      <c r="C141" s="45">
        <v>15000</v>
      </c>
      <c r="D141" s="46"/>
      <c r="E141" s="46">
        <v>1400321</v>
      </c>
    </row>
    <row r="142" spans="2:5" s="42" customFormat="1" ht="17.25" x14ac:dyDescent="0.25">
      <c r="B142" s="44" t="s">
        <v>45</v>
      </c>
      <c r="C142" s="45">
        <v>4000</v>
      </c>
      <c r="D142" s="46"/>
      <c r="E142" s="46">
        <v>1400321</v>
      </c>
    </row>
    <row r="143" spans="2:5" s="42" customFormat="1" ht="34.5" x14ac:dyDescent="0.25">
      <c r="B143" s="44" t="s">
        <v>47</v>
      </c>
      <c r="C143" s="45">
        <v>120000</v>
      </c>
      <c r="D143" s="46"/>
      <c r="E143" s="46">
        <v>1400321</v>
      </c>
    </row>
    <row r="144" spans="2:5" s="42" customFormat="1" ht="17.25" x14ac:dyDescent="0.25">
      <c r="B144" s="44" t="s">
        <v>69</v>
      </c>
      <c r="C144" s="45">
        <v>65000</v>
      </c>
      <c r="D144" s="46"/>
      <c r="E144" s="46">
        <v>1100121</v>
      </c>
    </row>
    <row r="145" spans="2:5" s="42" customFormat="1" ht="17.25" x14ac:dyDescent="0.25">
      <c r="B145" s="44" t="s">
        <v>70</v>
      </c>
      <c r="C145" s="45">
        <v>45000</v>
      </c>
      <c r="D145" s="46"/>
      <c r="E145" s="46">
        <v>1100121</v>
      </c>
    </row>
    <row r="146" spans="2:5" s="42" customFormat="1" ht="17.25" x14ac:dyDescent="0.25">
      <c r="B146" s="44" t="s">
        <v>71</v>
      </c>
      <c r="C146" s="45">
        <v>60000</v>
      </c>
      <c r="D146" s="46"/>
      <c r="E146" s="46">
        <v>1100121</v>
      </c>
    </row>
    <row r="147" spans="2:5" s="42" customFormat="1" ht="17.25" x14ac:dyDescent="0.25">
      <c r="B147" s="44" t="s">
        <v>90</v>
      </c>
      <c r="C147" s="45">
        <v>3500</v>
      </c>
      <c r="D147" s="46"/>
      <c r="E147" s="46">
        <v>1400321</v>
      </c>
    </row>
    <row r="148" spans="2:5" s="42" customFormat="1" ht="34.5" x14ac:dyDescent="0.25">
      <c r="B148" s="44" t="s">
        <v>49</v>
      </c>
      <c r="C148" s="45">
        <v>65000</v>
      </c>
      <c r="D148" s="46"/>
      <c r="E148" s="46">
        <v>1400321</v>
      </c>
    </row>
    <row r="149" spans="2:5" s="42" customFormat="1" ht="17.25" x14ac:dyDescent="0.25">
      <c r="B149" s="44" t="s">
        <v>72</v>
      </c>
      <c r="C149" s="45">
        <v>26000</v>
      </c>
      <c r="D149" s="46"/>
      <c r="E149" s="46">
        <v>1100121</v>
      </c>
    </row>
    <row r="150" spans="2:5" s="42" customFormat="1" ht="17.25" x14ac:dyDescent="0.25">
      <c r="B150" s="44" t="s">
        <v>72</v>
      </c>
      <c r="C150" s="45">
        <v>22000</v>
      </c>
      <c r="D150" s="46"/>
      <c r="E150" s="46">
        <v>1400321</v>
      </c>
    </row>
    <row r="151" spans="2:5" s="42" customFormat="1" ht="17.25" x14ac:dyDescent="0.25">
      <c r="B151" s="44" t="s">
        <v>73</v>
      </c>
      <c r="C151" s="45">
        <v>30000</v>
      </c>
      <c r="D151" s="46"/>
      <c r="E151" s="46">
        <v>1400321</v>
      </c>
    </row>
    <row r="152" spans="2:5" s="42" customFormat="1" ht="17.25" x14ac:dyDescent="0.25">
      <c r="B152" s="44" t="s">
        <v>81</v>
      </c>
      <c r="C152" s="45">
        <v>25000</v>
      </c>
      <c r="D152" s="46"/>
      <c r="E152" s="46">
        <v>1400321</v>
      </c>
    </row>
    <row r="153" spans="2:5" s="42" customFormat="1" ht="17.25" x14ac:dyDescent="0.25">
      <c r="B153" s="44" t="s">
        <v>52</v>
      </c>
      <c r="C153" s="45">
        <v>20000</v>
      </c>
      <c r="D153" s="46"/>
      <c r="E153" s="46">
        <v>1400321</v>
      </c>
    </row>
    <row r="154" spans="2:5" s="42" customFormat="1" ht="17.25" x14ac:dyDescent="0.25">
      <c r="B154" s="44" t="s">
        <v>62</v>
      </c>
      <c r="C154" s="45">
        <v>403732.02</v>
      </c>
      <c r="D154" s="46"/>
      <c r="E154" s="46">
        <v>1400321</v>
      </c>
    </row>
    <row r="155" spans="2:5" s="42" customFormat="1" ht="17.25" x14ac:dyDescent="0.25">
      <c r="B155" s="44" t="s">
        <v>83</v>
      </c>
      <c r="C155" s="45">
        <v>6000</v>
      </c>
      <c r="D155" s="46"/>
      <c r="E155" s="46">
        <v>1400321</v>
      </c>
    </row>
    <row r="156" spans="2:5" s="42" customFormat="1" ht="17.25" x14ac:dyDescent="0.25">
      <c r="B156" s="44" t="s">
        <v>59</v>
      </c>
      <c r="C156" s="45">
        <v>6500</v>
      </c>
      <c r="D156" s="46"/>
      <c r="E156" s="46">
        <v>1400321</v>
      </c>
    </row>
    <row r="157" spans="2:5" s="42" customFormat="1" ht="17.25" x14ac:dyDescent="0.25">
      <c r="B157" s="44" t="s">
        <v>60</v>
      </c>
      <c r="C157" s="45">
        <v>15000</v>
      </c>
      <c r="D157" s="46"/>
      <c r="E157" s="46">
        <v>1400321</v>
      </c>
    </row>
    <row r="158" spans="2:5" s="42" customFormat="1" ht="17.25" x14ac:dyDescent="0.25">
      <c r="B158" s="44" t="s">
        <v>74</v>
      </c>
      <c r="C158" s="45">
        <v>24000</v>
      </c>
      <c r="D158" s="46"/>
      <c r="E158" s="46">
        <v>1400321</v>
      </c>
    </row>
    <row r="159" spans="2:5" s="42" customFormat="1" ht="17.25" x14ac:dyDescent="0.25">
      <c r="B159" s="44" t="s">
        <v>75</v>
      </c>
      <c r="C159" s="45">
        <v>5000</v>
      </c>
      <c r="D159" s="46"/>
      <c r="E159" s="46">
        <v>1400321</v>
      </c>
    </row>
    <row r="160" spans="2:5" s="42" customFormat="1" ht="17.25" x14ac:dyDescent="0.25">
      <c r="B160" s="44" t="s">
        <v>76</v>
      </c>
      <c r="C160" s="45">
        <v>10000</v>
      </c>
      <c r="D160" s="46"/>
      <c r="E160" s="46">
        <v>1400321</v>
      </c>
    </row>
    <row r="161" spans="2:6" s="42" customFormat="1" ht="17.25" x14ac:dyDescent="0.25">
      <c r="B161" s="44" t="s">
        <v>91</v>
      </c>
      <c r="C161" s="45">
        <v>5000</v>
      </c>
      <c r="D161" s="46"/>
      <c r="E161" s="46">
        <v>1400321</v>
      </c>
    </row>
    <row r="162" spans="2:6" s="42" customFormat="1" ht="17.25" x14ac:dyDescent="0.25">
      <c r="B162" s="44" t="s">
        <v>77</v>
      </c>
      <c r="C162" s="45">
        <v>125000</v>
      </c>
      <c r="D162" s="46"/>
      <c r="E162" s="46">
        <v>1100121</v>
      </c>
    </row>
    <row r="163" spans="2:6" s="42" customFormat="1" ht="17.25" x14ac:dyDescent="0.25">
      <c r="B163" s="44" t="s">
        <v>103</v>
      </c>
      <c r="C163" s="45">
        <v>5000</v>
      </c>
      <c r="D163" s="46"/>
      <c r="E163" s="46">
        <v>1400321</v>
      </c>
    </row>
    <row r="164" spans="2:6" s="42" customFormat="1" ht="17.25" x14ac:dyDescent="0.25">
      <c r="B164" s="44" t="s">
        <v>55</v>
      </c>
      <c r="C164" s="45">
        <v>20000</v>
      </c>
      <c r="D164" s="46"/>
      <c r="E164" s="46">
        <v>1400321</v>
      </c>
    </row>
    <row r="165" spans="2:6" s="42" customFormat="1" ht="17.25" x14ac:dyDescent="0.25">
      <c r="B165" s="44" t="s">
        <v>107</v>
      </c>
      <c r="C165" s="45">
        <v>10000</v>
      </c>
      <c r="D165" s="46"/>
      <c r="E165" s="46">
        <v>1400321</v>
      </c>
    </row>
    <row r="166" spans="2:6" ht="18" x14ac:dyDescent="0.35">
      <c r="B166" s="39" t="s">
        <v>99</v>
      </c>
      <c r="C166" s="40">
        <f>+C167</f>
        <v>722958.96</v>
      </c>
    </row>
    <row r="167" spans="2:6" ht="18" x14ac:dyDescent="0.35">
      <c r="B167" s="39" t="s">
        <v>100</v>
      </c>
      <c r="C167" s="40">
        <f>SUM(C168:C187)</f>
        <v>722958.96</v>
      </c>
      <c r="D167" s="43" t="s">
        <v>29</v>
      </c>
      <c r="E167" s="43"/>
    </row>
    <row r="168" spans="2:6" ht="17.25" x14ac:dyDescent="0.35">
      <c r="B168" s="44" t="s">
        <v>30</v>
      </c>
      <c r="C168" s="45">
        <v>207652.15</v>
      </c>
      <c r="D168" s="47"/>
      <c r="E168" s="46">
        <v>1100121</v>
      </c>
      <c r="F168" s="42"/>
    </row>
    <row r="169" spans="2:6" ht="17.25" x14ac:dyDescent="0.35">
      <c r="B169" s="44" t="s">
        <v>31</v>
      </c>
      <c r="C169" s="45">
        <v>58538.7</v>
      </c>
      <c r="D169" s="47"/>
      <c r="E169" s="46">
        <v>1100121</v>
      </c>
      <c r="F169" s="42"/>
    </row>
    <row r="170" spans="2:6" ht="17.25" x14ac:dyDescent="0.35">
      <c r="B170" s="44" t="s">
        <v>32</v>
      </c>
      <c r="C170" s="45">
        <v>20000</v>
      </c>
      <c r="D170" s="47"/>
      <c r="E170" s="46">
        <v>1100121</v>
      </c>
      <c r="F170" s="42"/>
    </row>
    <row r="171" spans="2:6" ht="17.25" x14ac:dyDescent="0.35">
      <c r="B171" s="44" t="s">
        <v>33</v>
      </c>
      <c r="C171" s="45">
        <v>10689</v>
      </c>
      <c r="D171" s="46"/>
      <c r="E171" s="46">
        <v>1100121</v>
      </c>
    </row>
    <row r="172" spans="2:6" ht="17.25" x14ac:dyDescent="0.35">
      <c r="B172" s="44" t="s">
        <v>34</v>
      </c>
      <c r="C172" s="45">
        <v>49169.19</v>
      </c>
      <c r="D172" s="46"/>
      <c r="E172" s="46">
        <v>1100121</v>
      </c>
      <c r="F172" s="42"/>
    </row>
    <row r="173" spans="2:6" ht="17.25" x14ac:dyDescent="0.35">
      <c r="B173" s="44" t="s">
        <v>36</v>
      </c>
      <c r="C173" s="45">
        <v>10000</v>
      </c>
      <c r="D173" s="47"/>
      <c r="E173" s="46">
        <v>1100121</v>
      </c>
    </row>
    <row r="174" spans="2:6" ht="17.25" x14ac:dyDescent="0.35">
      <c r="B174" s="44" t="s">
        <v>37</v>
      </c>
      <c r="C174" s="45">
        <v>34633.39</v>
      </c>
      <c r="D174" s="46"/>
      <c r="E174" s="46">
        <v>1100121</v>
      </c>
      <c r="F174" s="42"/>
    </row>
    <row r="175" spans="2:6" ht="17.25" x14ac:dyDescent="0.35">
      <c r="B175" s="44" t="s">
        <v>38</v>
      </c>
      <c r="C175" s="45">
        <v>17606.11</v>
      </c>
      <c r="D175" s="46"/>
      <c r="E175" s="46">
        <v>1100121</v>
      </c>
    </row>
    <row r="176" spans="2:6" ht="17.25" x14ac:dyDescent="0.35">
      <c r="B176" s="44" t="s">
        <v>39</v>
      </c>
      <c r="C176" s="45">
        <v>17093.32</v>
      </c>
      <c r="D176" s="46"/>
      <c r="E176" s="46">
        <v>1100121</v>
      </c>
    </row>
    <row r="177" spans="2:6" ht="17.25" x14ac:dyDescent="0.35">
      <c r="B177" s="44" t="s">
        <v>40</v>
      </c>
      <c r="C177" s="45">
        <v>60000</v>
      </c>
      <c r="D177" s="46"/>
      <c r="E177" s="46">
        <v>1100121</v>
      </c>
    </row>
    <row r="178" spans="2:6" ht="17.25" x14ac:dyDescent="0.35">
      <c r="B178" s="44" t="s">
        <v>106</v>
      </c>
      <c r="C178" s="45">
        <v>114077.1</v>
      </c>
      <c r="D178" s="46"/>
      <c r="E178" s="46">
        <v>1100121</v>
      </c>
      <c r="F178" s="42"/>
    </row>
    <row r="179" spans="2:6" ht="17.25" x14ac:dyDescent="0.35">
      <c r="B179" s="44" t="s">
        <v>57</v>
      </c>
      <c r="C179" s="45">
        <v>1500</v>
      </c>
      <c r="D179" s="46"/>
      <c r="E179" s="46">
        <v>1400321</v>
      </c>
    </row>
    <row r="180" spans="2:6" ht="34.5" x14ac:dyDescent="0.35">
      <c r="B180" s="44" t="s">
        <v>47</v>
      </c>
      <c r="C180" s="45">
        <v>25000</v>
      </c>
      <c r="D180" s="46"/>
      <c r="E180" s="46">
        <v>1400321</v>
      </c>
    </row>
    <row r="181" spans="2:6" ht="34.5" x14ac:dyDescent="0.35">
      <c r="B181" s="44" t="s">
        <v>49</v>
      </c>
      <c r="C181" s="45">
        <v>15000</v>
      </c>
      <c r="D181" s="46"/>
      <c r="E181" s="46">
        <v>1400321</v>
      </c>
    </row>
    <row r="182" spans="2:6" ht="17.25" x14ac:dyDescent="0.35">
      <c r="B182" s="44" t="s">
        <v>50</v>
      </c>
      <c r="C182" s="45">
        <v>25000</v>
      </c>
      <c r="D182" s="46"/>
      <c r="E182" s="46">
        <v>1400321</v>
      </c>
    </row>
    <row r="183" spans="2:6" ht="17.25" x14ac:dyDescent="0.35">
      <c r="B183" s="44" t="s">
        <v>50</v>
      </c>
      <c r="C183" s="45">
        <v>20000</v>
      </c>
      <c r="D183" s="46"/>
      <c r="E183" s="46">
        <v>1100121</v>
      </c>
    </row>
    <row r="184" spans="2:6" ht="17.25" x14ac:dyDescent="0.35">
      <c r="B184" s="44" t="s">
        <v>62</v>
      </c>
      <c r="C184" s="45">
        <v>10000</v>
      </c>
      <c r="D184" s="46"/>
      <c r="E184" s="46">
        <v>1400321</v>
      </c>
    </row>
    <row r="185" spans="2:6" ht="17.25" x14ac:dyDescent="0.35">
      <c r="B185" s="44" t="s">
        <v>83</v>
      </c>
      <c r="C185" s="45">
        <v>2000</v>
      </c>
      <c r="D185" s="46"/>
      <c r="E185" s="46">
        <v>1400321</v>
      </c>
    </row>
    <row r="186" spans="2:6" ht="17.25" x14ac:dyDescent="0.35">
      <c r="B186" s="44" t="s">
        <v>59</v>
      </c>
      <c r="C186" s="45">
        <v>15000</v>
      </c>
      <c r="D186" s="46"/>
      <c r="E186" s="46">
        <v>1400321</v>
      </c>
    </row>
    <row r="187" spans="2:6" ht="17.25" x14ac:dyDescent="0.35">
      <c r="B187" s="44" t="s">
        <v>60</v>
      </c>
      <c r="C187" s="45">
        <v>10000</v>
      </c>
      <c r="D187" s="46"/>
      <c r="E187" s="46">
        <v>1400321</v>
      </c>
    </row>
    <row r="188" spans="2:6" x14ac:dyDescent="0.35">
      <c r="C188" s="14"/>
      <c r="D188" s="64"/>
      <c r="E188" s="65"/>
    </row>
    <row r="189" spans="2:6" x14ac:dyDescent="0.35">
      <c r="D189" s="64"/>
      <c r="E189" s="65"/>
    </row>
    <row r="190" spans="2:6" x14ac:dyDescent="0.35">
      <c r="D190" s="64"/>
      <c r="E190" s="65"/>
    </row>
    <row r="191" spans="2:6" x14ac:dyDescent="0.35">
      <c r="D191" s="65"/>
      <c r="E191" s="65"/>
    </row>
  </sheetData>
  <mergeCells count="3">
    <mergeCell ref="B2:E2"/>
    <mergeCell ref="B4:E4"/>
    <mergeCell ref="B6:E6"/>
  </mergeCells>
  <pageMargins left="0.31496062992125984" right="0.31496062992125984" top="0.35433070866141736" bottom="0.55118110236220474" header="0.31496062992125984" footer="0.31496062992125984"/>
  <pageSetup scale="58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 Ing-Egr</vt:lpstr>
      <vt:lpstr>Analitico Ingresos</vt:lpstr>
      <vt:lpstr>Analitico Egresos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Estefania</cp:lastModifiedBy>
  <cp:lastPrinted>2021-02-09T16:08:37Z</cp:lastPrinted>
  <dcterms:created xsi:type="dcterms:W3CDTF">2016-09-23T16:20:07Z</dcterms:created>
  <dcterms:modified xsi:type="dcterms:W3CDTF">2021-02-09T16:08:46Z</dcterms:modified>
</cp:coreProperties>
</file>